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61" activeTab="1"/>
  </bookViews>
  <sheets>
    <sheet name="Раздел 1" sheetId="1" r:id="rId1"/>
    <sheet name="Раздел 2" sheetId="2" r:id="rId2"/>
  </sheets>
  <definedNames>
    <definedName name="_Hlk515915862" localSheetId="1">'Раздел 2'!#REF!</definedName>
    <definedName name="_Hlk515915898" localSheetId="1">'Раздел 2'!#REF!</definedName>
    <definedName name="_Hlk515915972" localSheetId="1">'Раздел 2'!#REF!</definedName>
    <definedName name="_Toc510378397" localSheetId="1">'Раздел 2'!$F$850</definedName>
    <definedName name="_xlnm._FilterDatabase" localSheetId="0" hidden="1">'Раздел 1'!$A$5:$M$529</definedName>
    <definedName name="_xlnm._FilterDatabase" localSheetId="1" hidden="1">'Раздел 2'!$A$5:$J$844</definedName>
    <definedName name="l44" localSheetId="1">'Раздел 2'!$H$869</definedName>
    <definedName name="l56" localSheetId="1">'Раздел 2'!$H$873</definedName>
    <definedName name="OLE_LINK110" localSheetId="1">'Раздел 2'!$F$909</definedName>
    <definedName name="OLE_LINK115" localSheetId="1">'Раздел 2'!$F$891</definedName>
    <definedName name="OLE_LINK248" localSheetId="1">'Раздел 2'!$F$1123</definedName>
    <definedName name="OLE_LINK251" localSheetId="1">'Раздел 2'!#REF!</definedName>
    <definedName name="OLE_LINK256" localSheetId="1">'Раздел 2'!#REF!</definedName>
    <definedName name="OLE_LINK258" localSheetId="1">'Раздел 2'!#REF!</definedName>
    <definedName name="OLE_LINK274" localSheetId="1">'Раздел 2'!$F$906</definedName>
    <definedName name="OLE_LINK93" localSheetId="1">'Раздел 2'!$F$892</definedName>
    <definedName name="_xlnm.Print_Area" localSheetId="0">'Раздел 1'!$A$1:$M$570</definedName>
    <definedName name="_xlnm.Print_Area" localSheetId="1">'Раздел 2'!$A$1:$I$1123</definedName>
  </definedNames>
  <calcPr fullCalcOnLoad="1"/>
</workbook>
</file>

<file path=xl/comments1.xml><?xml version="1.0" encoding="utf-8"?>
<comments xmlns="http://schemas.openxmlformats.org/spreadsheetml/2006/main">
  <authors>
    <author>Admin</author>
  </authors>
  <commentList>
    <comment ref="C250" authorId="0">
      <text>
        <r>
          <rPr>
            <b/>
            <sz val="8"/>
            <rFont val="Tahoma"/>
            <family val="2"/>
          </rPr>
          <t>Admin:</t>
        </r>
        <r>
          <rPr>
            <sz val="8"/>
            <rFont val="Tahoma"/>
            <family val="2"/>
          </rPr>
          <t xml:space="preserve">
01.11.2012 выезд БТИ</t>
        </r>
      </text>
    </comment>
    <comment ref="D257" authorId="0">
      <text>
        <r>
          <rPr>
            <b/>
            <sz val="8"/>
            <rFont val="Tahoma"/>
            <family val="2"/>
          </rPr>
          <t>Admin:</t>
        </r>
        <r>
          <rPr>
            <sz val="8"/>
            <rFont val="Tahoma"/>
            <family val="2"/>
          </rPr>
          <t xml:space="preserve">
в процессе оформления
01.11.2012 выезд БТИ
</t>
        </r>
      </text>
    </comment>
    <comment ref="D258" authorId="0">
      <text>
        <r>
          <rPr>
            <b/>
            <sz val="8"/>
            <rFont val="Tahoma"/>
            <family val="2"/>
          </rPr>
          <t>Admin:</t>
        </r>
        <r>
          <rPr>
            <sz val="8"/>
            <rFont val="Tahoma"/>
            <family val="2"/>
          </rPr>
          <t xml:space="preserve">
оформляется, выезд БТИ 01.11.2012
</t>
        </r>
      </text>
    </comment>
    <comment ref="C268" authorId="0">
      <text>
        <r>
          <rPr>
            <b/>
            <sz val="8"/>
            <rFont val="Tahoma"/>
            <family val="2"/>
          </rPr>
          <t>Admin:</t>
        </r>
        <r>
          <rPr>
            <sz val="8"/>
            <rFont val="Tahoma"/>
            <family val="2"/>
          </rPr>
          <t xml:space="preserve">
оформляется
</t>
        </r>
      </text>
    </comment>
  </commentList>
</comments>
</file>

<file path=xl/sharedStrings.xml><?xml version="1.0" encoding="utf-8"?>
<sst xmlns="http://schemas.openxmlformats.org/spreadsheetml/2006/main" count="9895" uniqueCount="3217">
  <si>
    <t>земельный участок</t>
  </si>
  <si>
    <t>с.Подгородняя Покровка переулок Алмазный, участок №750</t>
  </si>
  <si>
    <t>56:21:0000000:18664</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</si>
  <si>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</si>
  <si>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</si>
  <si>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</si>
  <si>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</si>
  <si>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</si>
  <si>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</si>
  <si>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</si>
  <si>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</si>
  <si>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</si>
  <si>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</si>
  <si>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</si>
  <si>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</si>
  <si>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</si>
  <si>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</si>
  <si>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</si>
  <si>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Книга "Гостиный двор"</t>
  </si>
  <si>
    <t>Книги Гостиный двор №37</t>
  </si>
  <si>
    <t>02.03.2016 свидетельство о государственной регитсрации №56-56/001-56/001/102/2016-4944/1</t>
  </si>
  <si>
    <t>с. Павловка пер. Огнеборцев</t>
  </si>
  <si>
    <t>56:21:1802001:2413</t>
  </si>
  <si>
    <t>1042 кв.м.</t>
  </si>
  <si>
    <t>56:21:0000000:16119</t>
  </si>
  <si>
    <t>3554 м.</t>
  </si>
  <si>
    <t>56:21:0000000:16109</t>
  </si>
  <si>
    <t>38 м.</t>
  </si>
  <si>
    <t>56:21:0000000:16111</t>
  </si>
  <si>
    <t>356 кв.м.</t>
  </si>
  <si>
    <t>56:21:0000000:16123</t>
  </si>
  <si>
    <t>9 кв.м.</t>
  </si>
  <si>
    <t>56:21:0000000:16108</t>
  </si>
  <si>
    <t>12855 кв.м.</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</si>
  <si>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</si>
  <si>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</si>
  <si>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</si>
  <si>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</si>
  <si>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</si>
  <si>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</si>
  <si>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</si>
  <si>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</si>
  <si>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</si>
  <si>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Оренбургская область, Оренбургский район с.Павловка ул.Пойменная, №11а</t>
  </si>
  <si>
    <t>56:21:1802001:2175</t>
  </si>
  <si>
    <t>107,2 кв.м.</t>
  </si>
  <si>
    <t>56:21:0000000:16093</t>
  </si>
  <si>
    <t>3838,64 м.</t>
  </si>
  <si>
    <t>30.12.2016, собственность №56-56/001-56/001/205/2016-1273/2</t>
  </si>
  <si>
    <t>56:21:0000000:16102</t>
  </si>
  <si>
    <t>382 м.</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</si>
  <si>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</si>
  <si>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</si>
  <si>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</si>
  <si>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</si>
  <si>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</si>
  <si>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</si>
  <si>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</si>
  <si>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</si>
  <si>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</si>
  <si>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</si>
  <si>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</si>
  <si>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</si>
  <si>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</si>
  <si>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</si>
  <si>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</si>
  <si>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</si>
  <si>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</si>
  <si>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</si>
  <si>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</si>
  <si>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</si>
  <si>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</si>
  <si>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</si>
  <si>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</si>
  <si>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</si>
  <si>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</si>
  <si>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</si>
  <si>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</si>
  <si>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</si>
  <si>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</si>
  <si>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</si>
  <si>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</si>
  <si>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</si>
  <si>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</si>
  <si>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</si>
  <si>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</si>
  <si>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</si>
  <si>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</si>
  <si>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</si>
  <si>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</si>
  <si>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</si>
  <si>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</si>
  <si>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</si>
  <si>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</si>
  <si>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</si>
  <si>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</si>
  <si>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</si>
  <si>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</si>
  <si>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56:21:1801002:1451</t>
  </si>
  <si>
    <t>сведения отсутствуют</t>
  </si>
  <si>
    <t>56:21:1801003:934</t>
  </si>
  <si>
    <t>глубина, 75 м</t>
  </si>
  <si>
    <t>глубина, 81 м</t>
  </si>
  <si>
    <t>с. Подгородняя Покровка, ул. Кооперативная 46/1</t>
  </si>
  <si>
    <t>30000 кв.м.</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</si>
  <si>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</si>
  <si>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</si>
  <si>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</si>
  <si>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</si>
  <si>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</si>
  <si>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</si>
  <si>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</si>
  <si>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</si>
  <si>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</si>
  <si>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</si>
  <si>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</si>
  <si>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</si>
  <si>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</si>
  <si>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</si>
  <si>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</si>
  <si>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</si>
  <si>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</si>
  <si>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</si>
  <si>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</si>
  <si>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</si>
  <si>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</si>
  <si>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</si>
  <si>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</si>
  <si>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</si>
  <si>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</si>
  <si>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</si>
  <si>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</si>
  <si>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</si>
  <si>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</si>
  <si>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</si>
  <si>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</si>
  <si>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</si>
  <si>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</si>
  <si>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</si>
  <si>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</si>
  <si>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</si>
  <si>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</si>
  <si>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</si>
  <si>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</si>
  <si>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</si>
  <si>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</si>
  <si>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</si>
  <si>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</si>
  <si>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</si>
  <si>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</si>
  <si>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</si>
  <si>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</si>
  <si>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</si>
  <si>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</si>
  <si>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</si>
  <si>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</si>
  <si>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</si>
  <si>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</si>
  <si>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</si>
  <si>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</si>
  <si>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</si>
  <si>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</si>
  <si>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</si>
  <si>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</si>
  <si>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</si>
  <si>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с.Подгородняя Покровка пер.Ажурный, автомобильная дорога №6257</t>
  </si>
  <si>
    <t>56:21:1801001:2322</t>
  </si>
  <si>
    <t>676 кв.м.</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</si>
  <si>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</si>
  <si>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</si>
  <si>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</si>
  <si>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</si>
  <si>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</si>
  <si>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</si>
  <si>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</si>
  <si>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</si>
  <si>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</si>
  <si>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</si>
  <si>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</si>
  <si>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</si>
  <si>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</si>
  <si>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</si>
  <si>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</si>
  <si>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</si>
  <si>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</si>
  <si>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</si>
  <si>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</si>
  <si>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</si>
  <si>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</si>
  <si>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</si>
  <si>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</si>
  <si>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</si>
  <si>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</si>
  <si>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</si>
  <si>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</si>
  <si>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</si>
  <si>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</si>
  <si>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</si>
  <si>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</si>
  <si>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</si>
  <si>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</si>
  <si>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</si>
  <si>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</si>
  <si>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</si>
  <si>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</si>
  <si>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</si>
  <si>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</si>
  <si>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</si>
  <si>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</si>
  <si>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</si>
  <si>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</si>
  <si>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</si>
  <si>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</si>
  <si>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</si>
  <si>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</si>
  <si>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</si>
  <si>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</si>
  <si>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</si>
  <si>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</si>
  <si>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</si>
  <si>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</si>
  <si>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</si>
  <si>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</si>
  <si>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</si>
  <si>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</si>
  <si>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</si>
  <si>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</si>
  <si>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</si>
  <si>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</si>
  <si>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</si>
  <si>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</si>
  <si>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</si>
  <si>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</si>
  <si>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</si>
  <si>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</si>
  <si>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</si>
  <si>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</si>
  <si>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</si>
  <si>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</si>
  <si>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</si>
  <si>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</si>
  <si>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</si>
  <si>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</si>
  <si>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</si>
  <si>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</si>
  <si>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</si>
  <si>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</si>
  <si>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</si>
  <si>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</si>
  <si>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</si>
  <si>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</si>
  <si>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</si>
  <si>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</si>
  <si>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</si>
  <si>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</si>
  <si>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</si>
  <si>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</si>
  <si>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</si>
  <si>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</si>
  <si>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</si>
  <si>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</si>
  <si>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</si>
  <si>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</si>
  <si>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</si>
  <si>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</si>
  <si>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</si>
  <si>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</si>
  <si>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</si>
  <si>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</si>
  <si>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</si>
  <si>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</si>
  <si>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</si>
  <si>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</si>
  <si>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</si>
  <si>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</si>
  <si>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</si>
  <si>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</si>
  <si>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</si>
  <si>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</si>
  <si>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</si>
  <si>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</si>
  <si>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</si>
  <si>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</si>
  <si>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</si>
  <si>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</si>
  <si>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</si>
  <si>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</si>
  <si>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</si>
  <si>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</si>
  <si>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</si>
  <si>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</si>
  <si>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</si>
  <si>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</si>
  <si>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</si>
  <si>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</si>
  <si>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</si>
  <si>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56:21:0000000:16120</t>
  </si>
  <si>
    <t>104 м.</t>
  </si>
  <si>
    <t>56:21:0000000:16121</t>
  </si>
  <si>
    <t>56:21:0000000:16124</t>
  </si>
  <si>
    <t>56:21:0000000:16107</t>
  </si>
  <si>
    <t>56:21:0000000:16125</t>
  </si>
  <si>
    <t>56:21:0000000:16128</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</si>
  <si>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</si>
  <si>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</si>
  <si>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</si>
  <si>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</si>
  <si>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</si>
  <si>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</si>
  <si>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</si>
  <si>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</si>
  <si>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</si>
  <si>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</si>
  <si>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</si>
  <si>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</si>
  <si>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</si>
  <si>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24.09.2014 свидетельство о государственной регистрации права             56-АВ 431113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</si>
  <si>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</si>
  <si>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</si>
  <si>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</si>
  <si>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</si>
  <si>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</si>
  <si>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</si>
  <si>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</si>
  <si>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</si>
  <si>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</si>
  <si>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</si>
  <si>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</si>
  <si>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</si>
  <si>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</si>
  <si>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</si>
  <si>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</si>
  <si>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</si>
  <si>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</si>
  <si>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</si>
  <si>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</si>
  <si>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</si>
  <si>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</si>
  <si>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</si>
  <si>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</si>
  <si>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с.Подгородняя Покровка ул.Кольцевая</t>
  </si>
  <si>
    <t>56:21:1801004:1400</t>
  </si>
  <si>
    <t>56:21:1801004:1401</t>
  </si>
  <si>
    <t>893 м</t>
  </si>
  <si>
    <t>13.10.2016 выписка ие единого государственного реестра прав на недвижимое имущество и сделок с ним</t>
  </si>
  <si>
    <t>Остаточная стоимость</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</si>
  <si>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</si>
  <si>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</si>
  <si>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</si>
  <si>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</si>
  <si>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</si>
  <si>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</si>
  <si>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</si>
  <si>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</si>
  <si>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</si>
  <si>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</si>
  <si>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</si>
  <si>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</si>
  <si>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</si>
  <si>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</si>
  <si>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</si>
  <si>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</si>
  <si>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</si>
  <si>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</si>
  <si>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</si>
  <si>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</si>
  <si>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</si>
  <si>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</si>
  <si>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</si>
  <si>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</si>
  <si>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</si>
  <si>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</si>
  <si>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</si>
  <si>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</si>
  <si>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</si>
  <si>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</si>
  <si>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</si>
  <si>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</si>
  <si>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</si>
  <si>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</si>
  <si>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</si>
  <si>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</si>
  <si>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</si>
  <si>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</si>
  <si>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</si>
  <si>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</si>
  <si>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</si>
  <si>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</si>
  <si>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</si>
  <si>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</si>
  <si>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</si>
  <si>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</si>
  <si>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</si>
  <si>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</si>
  <si>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</si>
  <si>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</si>
  <si>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</si>
  <si>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</si>
  <si>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</si>
  <si>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</si>
  <si>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</si>
  <si>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</si>
  <si>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</si>
  <si>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</si>
  <si>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</si>
  <si>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</si>
  <si>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</si>
  <si>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</si>
  <si>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</si>
  <si>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</si>
  <si>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</si>
  <si>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</si>
  <si>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</si>
  <si>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</si>
  <si>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</si>
  <si>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</si>
  <si>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</si>
  <si>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</si>
  <si>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</si>
  <si>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</si>
  <si>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</si>
  <si>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</si>
  <si>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</si>
  <si>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</si>
  <si>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</si>
  <si>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</si>
  <si>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</si>
  <si>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</si>
  <si>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</si>
  <si>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</si>
  <si>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</si>
  <si>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</si>
  <si>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</si>
  <si>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</si>
  <si>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</si>
  <si>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Счетчик для воды 20 СXB БЕТАР 4330</t>
  </si>
  <si>
    <t>Костюм русский женский (10шт)</t>
  </si>
  <si>
    <t>Рубашка мужская (4шт)</t>
  </si>
  <si>
    <t>Литература 198 наименований (198шт)</t>
  </si>
  <si>
    <t>Комплект складской мебели ПГ 500</t>
  </si>
  <si>
    <t>Ноутбук ACER V5-551-6445 G50 Makk</t>
  </si>
  <si>
    <t>Стол 1200*600*750 (6шт)</t>
  </si>
  <si>
    <t>Стол журнальный</t>
  </si>
  <si>
    <t>Шкаф для журналов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</si>
  <si>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</si>
  <si>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</si>
  <si>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</si>
  <si>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</si>
  <si>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</si>
  <si>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</si>
  <si>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</si>
  <si>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</si>
  <si>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</si>
  <si>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</si>
  <si>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</si>
  <si>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</si>
  <si>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</si>
  <si>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</si>
  <si>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</si>
  <si>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</si>
  <si>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</si>
  <si>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</si>
  <si>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</si>
  <si>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</si>
  <si>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</si>
  <si>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</si>
  <si>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</si>
  <si>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</si>
  <si>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</si>
  <si>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</si>
  <si>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</si>
  <si>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</si>
  <si>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</si>
  <si>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</si>
  <si>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</si>
  <si>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</si>
  <si>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</si>
  <si>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</si>
  <si>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</si>
  <si>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</si>
  <si>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</si>
  <si>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</si>
  <si>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</si>
  <si>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с.Подгородняя Покровка, Промышленный квартал, 13г</t>
  </si>
  <si>
    <t>56:21:1804005:9</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</si>
  <si>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</si>
  <si>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</si>
  <si>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</si>
  <si>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</si>
  <si>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</si>
  <si>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</si>
  <si>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</si>
  <si>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</si>
  <si>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</si>
  <si>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</si>
  <si>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</si>
  <si>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</si>
  <si>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</si>
  <si>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</si>
  <si>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</si>
  <si>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</si>
  <si>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</si>
  <si>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</si>
  <si>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</si>
  <si>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</si>
  <si>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</si>
  <si>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</si>
  <si>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</si>
  <si>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</si>
  <si>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</si>
  <si>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</si>
  <si>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</si>
  <si>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</si>
  <si>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</si>
  <si>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</si>
  <si>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</si>
  <si>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</si>
  <si>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 xml:space="preserve">детская и дошкольная литература </t>
  </si>
  <si>
    <t>детская и дошкольная литература 32 наименования</t>
  </si>
  <si>
    <t>литература</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</si>
  <si>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</si>
  <si>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</si>
  <si>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</si>
  <si>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</si>
  <si>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</si>
  <si>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</si>
  <si>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</si>
  <si>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</si>
  <si>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</si>
  <si>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</si>
  <si>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</si>
  <si>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</si>
  <si>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</si>
  <si>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</si>
  <si>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</si>
  <si>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</si>
  <si>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</si>
  <si>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</si>
  <si>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</si>
  <si>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</si>
  <si>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</si>
  <si>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</si>
  <si>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</si>
  <si>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</si>
  <si>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</si>
  <si>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</si>
  <si>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Здание Дома Культуры</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</si>
  <si>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</si>
  <si>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</si>
  <si>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</si>
  <si>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</si>
  <si>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</si>
  <si>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</si>
  <si>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</si>
  <si>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</si>
  <si>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</si>
  <si>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</si>
  <si>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</si>
  <si>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</si>
  <si>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</si>
  <si>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</si>
  <si>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</si>
  <si>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</si>
  <si>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</si>
  <si>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</si>
  <si>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</si>
  <si>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Трактор МТЗ-82.1.</t>
  </si>
  <si>
    <t>56:21:0000000:16137</t>
  </si>
  <si>
    <t>50 куб.м.</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</si>
  <si>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</si>
  <si>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</si>
  <si>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</si>
  <si>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</si>
  <si>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</si>
  <si>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</si>
  <si>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</si>
  <si>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</si>
  <si>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</si>
  <si>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</si>
  <si>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</si>
  <si>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</si>
  <si>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</si>
  <si>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</si>
  <si>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</si>
  <si>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</si>
  <si>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</si>
  <si>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</si>
  <si>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</si>
  <si>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</si>
  <si>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</si>
  <si>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</si>
  <si>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</si>
  <si>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</si>
  <si>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</si>
  <si>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</si>
  <si>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</si>
  <si>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</si>
  <si>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</si>
  <si>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</si>
  <si>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</si>
  <si>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</si>
  <si>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</si>
  <si>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</si>
  <si>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</si>
  <si>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</si>
  <si>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</si>
  <si>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</si>
  <si>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</si>
  <si>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</si>
  <si>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</si>
  <si>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</si>
  <si>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</si>
  <si>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</si>
  <si>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</si>
  <si>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Стелла</t>
  </si>
  <si>
    <t>с. Подгородняя Покровка, ул. Кооперативная 44</t>
  </si>
  <si>
    <t>въезд с. Подгородняя Покровка</t>
  </si>
  <si>
    <t>Skoda Octavia Ambition 1.4 TSI (122 л.с.) авт.-7 (DSG) XW8CJ41Z8CK290242</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</si>
  <si>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</si>
  <si>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Трактор МКСМ-800</t>
  </si>
  <si>
    <t>Трактор С-100</t>
  </si>
  <si>
    <t>Подьемник ФГП-0,5</t>
  </si>
  <si>
    <t>Прицеп 2 ПТС-4,5</t>
  </si>
  <si>
    <t>Трактор ЮМЗ-6</t>
  </si>
  <si>
    <t>Автомобиль ГАЗ 3221</t>
  </si>
  <si>
    <t>Дата возникновения права муниципальной собственности на недвидимое имущество (реквизиты документов)</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</si>
  <si>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</si>
  <si>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</si>
  <si>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</si>
  <si>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</si>
  <si>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</si>
  <si>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</si>
  <si>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ул.Совхозная д.15</t>
  </si>
  <si>
    <t>с. Подгородняя Покровка, ул. 30 лет Победы - ул. Кооперативная, 46 (Дом Культуры)</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</si>
  <si>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</si>
  <si>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</si>
  <si>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</si>
  <si>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</si>
  <si>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</si>
  <si>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</si>
  <si>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</si>
  <si>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</si>
  <si>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</si>
  <si>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</si>
  <si>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</si>
  <si>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</si>
  <si>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</si>
  <si>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</si>
  <si>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</si>
  <si>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</si>
  <si>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</si>
  <si>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</si>
  <si>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</si>
  <si>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</si>
  <si>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</si>
  <si>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</si>
  <si>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</si>
  <si>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</si>
  <si>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</si>
  <si>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</si>
  <si>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</si>
  <si>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</si>
  <si>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</si>
  <si>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</si>
  <si>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</si>
  <si>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</si>
  <si>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</si>
  <si>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</si>
  <si>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</si>
  <si>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</si>
  <si>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</si>
  <si>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</si>
  <si>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</si>
  <si>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</si>
  <si>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</si>
  <si>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</si>
  <si>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</si>
  <si>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</si>
  <si>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</si>
  <si>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</si>
  <si>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56:21:1801004:1330</t>
  </si>
  <si>
    <t>126 м.</t>
  </si>
  <si>
    <t>08.08.2016 свидетельство о государственной регистрации права №56-56/001-56/001/106/2016-2983/2</t>
  </si>
  <si>
    <t>56:21:1801004:1332</t>
  </si>
  <si>
    <t>66 м.</t>
  </si>
  <si>
    <t>сооружение дорожного транспорта (автомобильная дорога)</t>
  </si>
  <si>
    <t>Подгородне-Покровский сельсовет с.Павловка ул.Береговая</t>
  </si>
  <si>
    <t>56:21:1802001:2446</t>
  </si>
  <si>
    <t>Подгородне-Покровский сельсовет с.Павловка переулок Васильковый</t>
  </si>
  <si>
    <t>56:21:1803001:298</t>
  </si>
  <si>
    <t>168 м.</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</si>
  <si>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</si>
  <si>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</si>
  <si>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</si>
  <si>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</si>
  <si>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</si>
  <si>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</si>
  <si>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</si>
  <si>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</si>
  <si>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</si>
  <si>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</si>
  <si>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</si>
  <si>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</si>
  <si>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</si>
  <si>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</si>
  <si>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</si>
  <si>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</si>
  <si>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</si>
  <si>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</si>
  <si>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</si>
  <si>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</si>
  <si>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</si>
  <si>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</si>
  <si>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</si>
  <si>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</si>
  <si>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</si>
  <si>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</si>
  <si>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</si>
  <si>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</si>
  <si>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</si>
  <si>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</si>
  <si>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</si>
  <si>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</si>
  <si>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</si>
  <si>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</si>
  <si>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</si>
  <si>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</si>
  <si>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</si>
  <si>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</si>
  <si>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</si>
  <si>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</si>
  <si>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</si>
  <si>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</si>
  <si>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</si>
  <si>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</si>
  <si>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</si>
  <si>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</si>
  <si>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</si>
  <si>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</si>
  <si>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</si>
  <si>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</si>
  <si>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</si>
  <si>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</si>
  <si>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</si>
  <si>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</si>
  <si>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</si>
  <si>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</si>
  <si>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Прицеп тракторный 2ПТС-4</t>
  </si>
  <si>
    <t>Плуг трехкорпусный навесной ПЛН-3-35</t>
  </si>
  <si>
    <t>"Беларус 82МК-Е" на базе трактора "Беларус-82.1"</t>
  </si>
  <si>
    <t>Навесная снегоуборочная машина СУ 2.1 ОМ</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</si>
  <si>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</si>
  <si>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</si>
  <si>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</si>
  <si>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</si>
  <si>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</si>
  <si>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</si>
  <si>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</si>
  <si>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</si>
  <si>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</si>
  <si>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</si>
  <si>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</si>
  <si>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</si>
  <si>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</si>
  <si>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</si>
  <si>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</si>
  <si>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</si>
  <si>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</si>
  <si>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</si>
  <si>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</si>
  <si>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</si>
  <si>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</si>
  <si>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</si>
  <si>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</si>
  <si>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</si>
  <si>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</si>
  <si>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</si>
  <si>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</si>
  <si>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</si>
  <si>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56:21:1801004:1128</t>
  </si>
  <si>
    <t>с.Подгородняя Покровка ул.Кооперативная,44</t>
  </si>
  <si>
    <t>56:21:1801004:311</t>
  </si>
  <si>
    <t>земельный участок под зданием администрации</t>
  </si>
  <si>
    <t>с.Подгородняя Покровка переулок 2-ой Парный, 26Д/1</t>
  </si>
  <si>
    <t>56:21:1801002:2343</t>
  </si>
  <si>
    <t>56:21:1801004:1152</t>
  </si>
  <si>
    <t>Реестровый номер</t>
  </si>
  <si>
    <t>Адрес (местоположение) недвижимого имущества</t>
  </si>
  <si>
    <t>Кадастровый номер муниципального недвижимого имущества</t>
  </si>
  <si>
    <t>Скат 1200У, источник бесперебойного питания</t>
  </si>
  <si>
    <t>АКБ 12 А/Ч, 12В аккумуляторная батарея</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</si>
  <si>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</si>
  <si>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</si>
  <si>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</si>
  <si>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</si>
  <si>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</si>
  <si>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</si>
  <si>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</si>
  <si>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</si>
  <si>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</si>
  <si>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</si>
  <si>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</si>
  <si>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</si>
  <si>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</si>
  <si>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с. Подгородняя Покровка ул. Кооперативная, 44т</t>
  </si>
  <si>
    <t>Литература 98 наименований (98шт)</t>
  </si>
  <si>
    <t>с.Подгородняя Покровка улица Закатная, участок №101</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</si>
  <si>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</si>
  <si>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</si>
  <si>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</si>
  <si>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</si>
  <si>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</si>
  <si>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</si>
  <si>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с. Подгородняя Покровка ул.Внешняя</t>
  </si>
  <si>
    <t>56:21:1801002:3041</t>
  </si>
  <si>
    <t>1627 м.</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</si>
  <si>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</si>
  <si>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</si>
  <si>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</si>
  <si>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</si>
  <si>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</si>
  <si>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</si>
  <si>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</si>
  <si>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</si>
  <si>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</si>
  <si>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</si>
  <si>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</si>
  <si>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</si>
  <si>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</si>
  <si>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</si>
  <si>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</si>
  <si>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</si>
  <si>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Занавес для сцены</t>
  </si>
  <si>
    <t>56:21:1801002:2265</t>
  </si>
  <si>
    <t>право не прекращено</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</si>
  <si>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</si>
  <si>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</si>
  <si>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</si>
  <si>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</si>
  <si>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</si>
  <si>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</si>
  <si>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</si>
  <si>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</si>
  <si>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</si>
  <si>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</si>
  <si>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</si>
  <si>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</si>
  <si>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Администрация МО Подгородне-Покровский сельсовет Оренбургского района Оренбургской области</t>
  </si>
  <si>
    <t>Комплект оборудования системы оповещения</t>
  </si>
  <si>
    <t>Подгородне-Покровский сельсовет с.Павловка пер.Дальний</t>
  </si>
  <si>
    <t>56:21:1802001:2448</t>
  </si>
  <si>
    <t>Подгородне-Покровский сельсовет с.Павловка ул.Дружбы</t>
  </si>
  <si>
    <t>56:21:1802001:2445</t>
  </si>
  <si>
    <t>547 м.</t>
  </si>
  <si>
    <t>канализационная сеть (сооружение канализации)</t>
  </si>
  <si>
    <t>56:21:1801001:2912</t>
  </si>
  <si>
    <t>631 м.</t>
  </si>
  <si>
    <t>сооружение (теплотрасса)</t>
  </si>
  <si>
    <t>с.Подгородняя Покровка ул.Кооперативная, 44т</t>
  </si>
  <si>
    <t>56:21:1801004:1393</t>
  </si>
  <si>
    <t>45 м.</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</si>
  <si>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</si>
  <si>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</si>
  <si>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</si>
  <si>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</si>
  <si>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</si>
  <si>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</si>
  <si>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</si>
  <si>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</si>
  <si>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</si>
  <si>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</si>
  <si>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</si>
  <si>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</si>
  <si>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</si>
  <si>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</si>
  <si>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</si>
  <si>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</si>
  <si>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</si>
  <si>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</si>
  <si>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</si>
  <si>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</si>
  <si>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</si>
  <si>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</si>
  <si>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</si>
  <si>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</si>
  <si>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</si>
  <si>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</si>
  <si>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</si>
  <si>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</si>
  <si>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</si>
  <si>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</si>
  <si>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</si>
  <si>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</si>
  <si>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</si>
  <si>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</si>
  <si>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Ограничения, обременения (основания и дата их возникновения или прекращения)</t>
  </si>
  <si>
    <t>Наименование движимого имущества</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</si>
  <si>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</si>
  <si>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</si>
  <si>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</si>
  <si>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</si>
  <si>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</si>
  <si>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</si>
  <si>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</si>
  <si>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</si>
  <si>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</si>
  <si>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</si>
  <si>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</si>
  <si>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</si>
  <si>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</si>
  <si>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</si>
  <si>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</si>
  <si>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</si>
  <si>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</si>
  <si>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</si>
  <si>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</si>
  <si>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</si>
  <si>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</si>
  <si>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</si>
  <si>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</si>
  <si>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</si>
  <si>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</si>
  <si>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</si>
  <si>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</si>
  <si>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</si>
  <si>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</si>
  <si>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</si>
  <si>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24.09.2014.  свидетельство о государственной регистрации права 56-АВ 563048</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</si>
  <si>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</si>
  <si>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</si>
  <si>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</si>
  <si>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</si>
  <si>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</si>
  <si>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</si>
  <si>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</si>
  <si>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</si>
  <si>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</si>
  <si>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</si>
  <si>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</si>
  <si>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</si>
  <si>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</si>
  <si>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</si>
  <si>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</si>
  <si>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</si>
  <si>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</si>
  <si>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</si>
  <si>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</si>
  <si>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</si>
  <si>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</si>
  <si>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</si>
  <si>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</si>
  <si>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</si>
  <si>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</si>
  <si>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</si>
  <si>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</si>
  <si>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с.Подгородняя Покровка ул.Кооперативная, 46а</t>
  </si>
  <si>
    <t>56:21:1801004:1164</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</si>
  <si>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</si>
  <si>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</si>
  <si>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</si>
  <si>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</si>
  <si>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</si>
  <si>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</si>
  <si>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</si>
  <si>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</si>
  <si>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</si>
  <si>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</si>
  <si>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</si>
  <si>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</si>
  <si>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</si>
  <si>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</si>
  <si>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</si>
  <si>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</si>
  <si>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</si>
  <si>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</si>
  <si>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</si>
  <si>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</si>
  <si>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</si>
  <si>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</si>
  <si>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</si>
  <si>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</si>
  <si>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</si>
  <si>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</si>
  <si>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</si>
  <si>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56:21:0000000:16114</t>
  </si>
  <si>
    <t>888 м.</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</si>
  <si>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</si>
  <si>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</si>
  <si>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</si>
  <si>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</si>
  <si>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</si>
  <si>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</si>
  <si>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</si>
  <si>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</si>
  <si>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11.12.2014 свидетельство о государственной регистрации права 56-АВ 432418</t>
  </si>
  <si>
    <t>с.Подгородняя Покровка пер.Короткий участок 6272</t>
  </si>
  <si>
    <t>56:21:1801002:2351</t>
  </si>
  <si>
    <t>807 кв.м.</t>
  </si>
  <si>
    <t>с.Подгородняя Покровка ул.Красноармейская участок 6229</t>
  </si>
  <si>
    <t xml:space="preserve">                                                                                                        РАЗДЕЛ 1 РЕЕСТРА МУНИЦИПАЛЬНОГО ИМУЩЕСТВА (недвижимое имущество)                                                                                                                                                                                                                                                                                                                                                                                                                                                                            Форма № 1                                                                                                                                                                                                                                                                                                                                                                                                                                                                                                                                                                                                                                                                                                                             </t>
  </si>
  <si>
    <t>Амортизация движимого имущества (износ)</t>
  </si>
  <si>
    <t>Сведения о правообладателе муниципального движимого имущества</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</si>
  <si>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</si>
  <si>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</si>
  <si>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</si>
  <si>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</si>
  <si>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</si>
  <si>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</si>
  <si>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</si>
  <si>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</si>
  <si>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</si>
  <si>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не определен</t>
  </si>
  <si>
    <t>56:21:1801003:1119</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</si>
  <si>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</si>
  <si>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</si>
  <si>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</si>
  <si>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</si>
  <si>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</si>
  <si>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</si>
  <si>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</si>
  <si>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</si>
  <si>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</si>
  <si>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</si>
  <si>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</si>
  <si>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</si>
  <si>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</si>
  <si>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</si>
  <si>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</si>
  <si>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</si>
  <si>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</si>
  <si>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</si>
  <si>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</si>
  <si>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</si>
  <si>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</si>
  <si>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</si>
  <si>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</si>
  <si>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</si>
  <si>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</si>
  <si>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</si>
  <si>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</si>
  <si>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56:21:0000000:16106</t>
  </si>
  <si>
    <t>104 кв.м.</t>
  </si>
  <si>
    <t>56:21:0000000:16112</t>
  </si>
  <si>
    <t>Оренбургский район 60 м. юго-западнее с.Павловка</t>
  </si>
  <si>
    <t>56:21:0000000:16118</t>
  </si>
  <si>
    <t>56:21:0000000:16105</t>
  </si>
  <si>
    <t>41,4 кв.м.</t>
  </si>
  <si>
    <t>56:21:0000000:16122</t>
  </si>
  <si>
    <t>56:21:0000000:16138</t>
  </si>
  <si>
    <t>191,6 кв.м.</t>
  </si>
  <si>
    <t>56:21:0000000:16129</t>
  </si>
  <si>
    <t>132,8 кв.м.</t>
  </si>
  <si>
    <t>56:21:0000000:16127</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</si>
  <si>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</si>
  <si>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</si>
  <si>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</si>
  <si>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</si>
  <si>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</si>
  <si>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</si>
  <si>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</si>
  <si>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</si>
  <si>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</si>
  <si>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</si>
  <si>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</si>
  <si>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</si>
  <si>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</si>
  <si>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</si>
  <si>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</si>
  <si>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</si>
  <si>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</si>
  <si>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</si>
  <si>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</si>
  <si>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</si>
  <si>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</si>
  <si>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</si>
  <si>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</si>
  <si>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</si>
  <si>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</si>
  <si>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</si>
  <si>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</si>
  <si>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</si>
  <si>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</si>
  <si>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</si>
  <si>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</si>
  <si>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</si>
  <si>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</si>
  <si>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</si>
  <si>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</si>
  <si>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</si>
  <si>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</si>
  <si>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</si>
  <si>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</si>
  <si>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</si>
  <si>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</si>
  <si>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</si>
  <si>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</si>
  <si>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</si>
  <si>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</si>
  <si>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</si>
  <si>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</si>
  <si>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</si>
  <si>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</si>
  <si>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</si>
  <si>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</si>
  <si>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</si>
  <si>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</si>
  <si>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</si>
  <si>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</si>
  <si>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</si>
  <si>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</si>
  <si>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</si>
  <si>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</si>
  <si>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</si>
  <si>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</si>
  <si>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</si>
  <si>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28.04.2001                                                            свидетельство о регитсрации ТС серия 56КН №711372 РЭО ГИБДД при УВД г.Оренбурга</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</si>
  <si>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</si>
  <si>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</si>
  <si>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</si>
  <si>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</si>
  <si>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</si>
  <si>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</si>
  <si>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</si>
  <si>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</si>
  <si>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</si>
  <si>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</si>
  <si>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</si>
  <si>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</si>
  <si>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</si>
  <si>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</si>
  <si>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</si>
  <si>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</si>
  <si>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</si>
  <si>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</si>
  <si>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</si>
  <si>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</si>
  <si>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</si>
  <si>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</si>
  <si>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</si>
  <si>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</si>
  <si>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</si>
  <si>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</si>
  <si>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</si>
  <si>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</si>
  <si>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</si>
  <si>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</si>
  <si>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</si>
  <si>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</si>
  <si>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</si>
  <si>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</si>
  <si>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</si>
  <si>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</si>
  <si>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</si>
  <si>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</si>
  <si>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</si>
  <si>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</si>
  <si>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</si>
  <si>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</si>
  <si>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</si>
  <si>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</si>
  <si>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</si>
  <si>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</si>
  <si>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</si>
  <si>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</si>
  <si>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</si>
  <si>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</si>
  <si>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</si>
  <si>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</si>
  <si>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</si>
  <si>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</si>
  <si>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</si>
  <si>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</si>
  <si>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</si>
  <si>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</si>
  <si>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</si>
  <si>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</si>
  <si>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</si>
  <si>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</si>
  <si>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</si>
  <si>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</si>
  <si>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</si>
  <si>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</si>
  <si>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</si>
  <si>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</si>
  <si>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с. Подгородняя Покровка ул.Закатная</t>
  </si>
  <si>
    <t>28.10.2014  свидетельство о государственной регистрации права 56-АВ 431304</t>
  </si>
  <si>
    <t>289 м.</t>
  </si>
  <si>
    <t>56:21:1802001:1833</t>
  </si>
  <si>
    <t>688 м.</t>
  </si>
  <si>
    <t>Оренбургская область, Оренбургский район 3,5 км. западнее с.Павловка</t>
  </si>
  <si>
    <t>56:21:0000000:16130</t>
  </si>
  <si>
    <t>13300 кв.м</t>
  </si>
  <si>
    <t>30.12.2016, собственность №56-56/001-56/001/205/2016-1248/2</t>
  </si>
  <si>
    <t>1500 м.</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</si>
  <si>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</si>
  <si>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</si>
  <si>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</si>
  <si>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</si>
  <si>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</si>
  <si>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</si>
  <si>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</si>
  <si>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</si>
  <si>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</si>
  <si>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</si>
  <si>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26.11.2014 свидетельство о государственной регистрации права 56-АВ 563322</t>
  </si>
  <si>
    <t>Автомобиль LADA-RSOY5L  LARGUS</t>
  </si>
  <si>
    <t>усилитель Park V4-1200/4</t>
  </si>
  <si>
    <t>Трактор "Беларус 82.1" (МТЗ-82)</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</si>
  <si>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</si>
  <si>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</si>
  <si>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</si>
  <si>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</si>
  <si>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</si>
  <si>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</si>
  <si>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</si>
  <si>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</si>
  <si>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</si>
  <si>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</si>
  <si>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</si>
  <si>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</si>
  <si>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</si>
  <si>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</si>
  <si>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</si>
  <si>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</si>
  <si>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</si>
  <si>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</si>
  <si>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</si>
  <si>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</si>
  <si>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</si>
  <si>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</si>
  <si>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</si>
  <si>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</si>
  <si>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</si>
  <si>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</si>
  <si>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</si>
  <si>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</si>
  <si>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</si>
  <si>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</si>
  <si>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</si>
  <si>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сооружение дорожного транспорта</t>
  </si>
  <si>
    <t>56:21:1801003:1112</t>
  </si>
  <si>
    <t>с. Подгородняя Покровка ул.Первомайская, автомобильная дорога №6219</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</si>
  <si>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</si>
  <si>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</si>
  <si>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</si>
  <si>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</si>
  <si>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</si>
  <si>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</si>
  <si>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с. Подгородняя Покровка, ул. Кооперативная д.44/2</t>
  </si>
  <si>
    <t>Здание администрации</t>
  </si>
  <si>
    <t>с. Подгородняя Покровка ул. Кооперативная 46/1</t>
  </si>
  <si>
    <t>6 кв.м.</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</si>
  <si>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</si>
  <si>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</si>
  <si>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</si>
  <si>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</si>
  <si>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</si>
  <si>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</si>
  <si>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</si>
  <si>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</si>
  <si>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</si>
  <si>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</si>
  <si>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</si>
  <si>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</si>
  <si>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</si>
  <si>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</si>
  <si>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</si>
  <si>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</si>
  <si>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</si>
  <si>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</si>
  <si>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</si>
  <si>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</si>
  <si>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56:21:1803001:286</t>
  </si>
  <si>
    <t>08.03.2016 свидетельство о государственной регитсрации №56-56/001-56/001/102/2016-4923/1</t>
  </si>
  <si>
    <t>56:21:0000000:17700</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</si>
  <si>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</si>
  <si>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</si>
  <si>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</si>
  <si>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</si>
  <si>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</si>
  <si>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</si>
  <si>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</si>
  <si>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</si>
  <si>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</si>
  <si>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</si>
  <si>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</si>
  <si>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</si>
  <si>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</si>
  <si>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</si>
  <si>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</si>
  <si>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</si>
  <si>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</si>
  <si>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</si>
  <si>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</si>
  <si>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</si>
  <si>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</si>
  <si>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</si>
  <si>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</si>
  <si>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</si>
  <si>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</si>
  <si>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</si>
  <si>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</si>
  <si>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с.Павловка, земельный участок расположен в северо-западной части кадастрового квартала 56:21:1803001</t>
  </si>
  <si>
    <t>56:21:1803001:324</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</si>
  <si>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</si>
  <si>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</si>
  <si>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</si>
  <si>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</si>
  <si>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</si>
  <si>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</si>
  <si>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</si>
  <si>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</si>
  <si>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</si>
  <si>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</si>
  <si>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</si>
  <si>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</si>
  <si>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</si>
  <si>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</si>
  <si>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</si>
  <si>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</si>
  <si>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</si>
  <si>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</si>
  <si>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56:21:0000000:17312</t>
  </si>
  <si>
    <t>120 м.</t>
  </si>
  <si>
    <t>56:21:1802001:1832</t>
  </si>
  <si>
    <t>328 м.</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</si>
  <si>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</si>
  <si>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</si>
  <si>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</si>
  <si>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</si>
  <si>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</si>
  <si>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</si>
  <si>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</si>
  <si>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</si>
  <si>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</si>
  <si>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</si>
  <si>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</si>
  <si>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</si>
  <si>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</si>
  <si>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</si>
  <si>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</si>
  <si>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</si>
  <si>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</si>
  <si>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</si>
  <si>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</si>
  <si>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</si>
  <si>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</si>
  <si>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</si>
  <si>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</si>
  <si>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</si>
  <si>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</si>
  <si>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</si>
  <si>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</si>
  <si>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</si>
  <si>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</si>
  <si>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</si>
  <si>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</si>
  <si>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</si>
  <si>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</si>
  <si>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</si>
  <si>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</si>
  <si>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</si>
  <si>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</si>
  <si>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</si>
  <si>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</si>
  <si>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</si>
  <si>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</si>
  <si>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</si>
  <si>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</si>
  <si>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</si>
  <si>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</si>
  <si>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</si>
  <si>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</si>
  <si>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</si>
  <si>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</si>
  <si>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</si>
  <si>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большая флейта TR-56/G</t>
  </si>
  <si>
    <t>гитара Amati МС-6500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</si>
  <si>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</si>
  <si>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</si>
  <si>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</si>
  <si>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</si>
  <si>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</si>
  <si>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</si>
  <si>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</si>
  <si>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</si>
  <si>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</si>
  <si>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</si>
  <si>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</si>
  <si>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</si>
  <si>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</si>
  <si>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</si>
  <si>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</si>
  <si>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</si>
  <si>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</si>
  <si>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</si>
  <si>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</si>
  <si>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</si>
  <si>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</si>
  <si>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</si>
  <si>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</si>
  <si>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</si>
  <si>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</si>
  <si>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</si>
  <si>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</si>
  <si>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</si>
  <si>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</si>
  <si>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</si>
  <si>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</si>
  <si>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</si>
  <si>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</si>
  <si>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</si>
  <si>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</si>
  <si>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</si>
  <si>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</si>
  <si>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</si>
  <si>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</si>
  <si>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</si>
  <si>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</si>
  <si>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</si>
  <si>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</si>
  <si>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</si>
  <si>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</si>
  <si>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</si>
  <si>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</si>
  <si>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</si>
  <si>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</si>
  <si>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</si>
  <si>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</si>
  <si>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</si>
  <si>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</si>
  <si>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</si>
  <si>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</si>
  <si>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</si>
  <si>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</si>
  <si>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</si>
  <si>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</si>
  <si>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</si>
  <si>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</si>
  <si>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</si>
  <si>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</si>
  <si>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</si>
  <si>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</si>
  <si>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</si>
  <si>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</si>
  <si>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</si>
  <si>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</si>
  <si>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</si>
  <si>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</si>
  <si>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</si>
  <si>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</si>
  <si>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</si>
  <si>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</si>
  <si>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</si>
  <si>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</si>
  <si>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</si>
  <si>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</si>
  <si>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</si>
  <si>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</si>
  <si>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</si>
  <si>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</si>
  <si>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</si>
  <si>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</si>
  <si>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</si>
  <si>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</si>
  <si>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</si>
  <si>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</si>
  <si>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</si>
  <si>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</si>
  <si>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</si>
  <si>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</si>
  <si>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</si>
  <si>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</si>
  <si>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</si>
  <si>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</si>
  <si>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</si>
  <si>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</si>
  <si>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</si>
  <si>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</si>
  <si>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</si>
  <si>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</si>
  <si>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</si>
  <si>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</si>
  <si>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</si>
  <si>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</si>
  <si>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</si>
  <si>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</si>
  <si>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</si>
  <si>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56:21:2214003:212</t>
  </si>
  <si>
    <t>Оренбургская область, Оренбургский район, Сергиевский сельсовет</t>
  </si>
  <si>
    <t>56:21:2214003:213</t>
  </si>
  <si>
    <t>1874 м.</t>
  </si>
  <si>
    <t>56:21:2214003:214</t>
  </si>
  <si>
    <t>15 м.</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</si>
  <si>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</si>
  <si>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</si>
  <si>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</si>
  <si>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</si>
  <si>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</si>
  <si>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</si>
  <si>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</si>
  <si>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</si>
  <si>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</si>
  <si>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</si>
  <si>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</si>
  <si>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</si>
  <si>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</si>
  <si>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</si>
  <si>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с.Подгородняя Покровка ул.Подгородняя участок №6259</t>
  </si>
  <si>
    <t>56:21:0000000:15228</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</si>
  <si>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</si>
  <si>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</si>
  <si>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</si>
  <si>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</si>
  <si>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</si>
  <si>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</si>
  <si>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</si>
  <si>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</si>
  <si>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</si>
  <si>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</si>
  <si>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</si>
  <si>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</si>
  <si>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</si>
  <si>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</si>
  <si>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</si>
  <si>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</si>
  <si>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</si>
  <si>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</si>
  <si>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</si>
  <si>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</si>
  <si>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</si>
  <si>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</si>
  <si>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</si>
  <si>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</si>
  <si>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</si>
  <si>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</si>
  <si>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</si>
  <si>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</si>
  <si>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</si>
  <si>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</si>
  <si>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</si>
  <si>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</si>
  <si>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</si>
  <si>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</si>
  <si>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</si>
  <si>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</si>
  <si>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</si>
  <si>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</si>
  <si>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</si>
  <si>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</si>
  <si>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</si>
  <si>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</si>
  <si>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</si>
  <si>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</si>
  <si>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</si>
  <si>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</si>
  <si>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</si>
  <si>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</si>
  <si>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</si>
  <si>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</si>
  <si>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</si>
  <si>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</si>
  <si>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</si>
  <si>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</si>
  <si>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</si>
  <si>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</si>
  <si>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</si>
  <si>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</si>
  <si>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</si>
  <si>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</si>
  <si>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</si>
  <si>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</si>
  <si>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</si>
  <si>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</si>
  <si>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</si>
  <si>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</si>
  <si>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</si>
  <si>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</si>
  <si>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</si>
  <si>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</si>
  <si>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</si>
  <si>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</si>
  <si>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</si>
  <si>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</si>
  <si>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</si>
  <si>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</si>
  <si>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</si>
  <si>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</si>
  <si>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</si>
  <si>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</si>
  <si>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</si>
  <si>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</si>
  <si>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</si>
  <si>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</si>
  <si>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</si>
  <si>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</si>
  <si>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</si>
  <si>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</si>
  <si>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</si>
  <si>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</si>
  <si>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</si>
  <si>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</si>
  <si>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</si>
  <si>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</si>
  <si>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</si>
  <si>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</si>
  <si>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</si>
  <si>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</si>
  <si>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</si>
  <si>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</si>
  <si>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</si>
  <si>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наружные сети канализации 839 м.</t>
  </si>
  <si>
    <t>56:21:1802001:2531</t>
  </si>
  <si>
    <t>839 м.</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</si>
  <si>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</si>
  <si>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</si>
  <si>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</si>
  <si>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</si>
  <si>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</si>
  <si>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</si>
  <si>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</si>
  <si>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</si>
  <si>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</si>
  <si>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</si>
  <si>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</si>
  <si>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</si>
  <si>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памятник "Павшим воинам в годы Великой Отечественой войны 1941-1945гг." (сооружение)</t>
  </si>
  <si>
    <t>мемориал победы в с.Павловка (сооружение)</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</si>
  <si>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</si>
  <si>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</si>
  <si>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</si>
  <si>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</si>
  <si>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</si>
  <si>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</si>
  <si>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</si>
  <si>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</si>
  <si>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</si>
  <si>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</si>
  <si>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</si>
  <si>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</si>
  <si>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</si>
  <si>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</si>
  <si>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</si>
  <si>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</si>
  <si>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</si>
  <si>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</si>
  <si>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</si>
  <si>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</si>
  <si>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</si>
  <si>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</si>
  <si>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</si>
  <si>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</si>
  <si>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</si>
  <si>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</si>
  <si>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</si>
  <si>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</si>
  <si>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</si>
  <si>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</si>
  <si>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</si>
  <si>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</si>
  <si>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</si>
  <si>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</si>
  <si>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</si>
  <si>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</si>
  <si>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</si>
  <si>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35780 кв.м.</t>
  </si>
  <si>
    <t>22697 кв.м.</t>
  </si>
  <si>
    <t>сети водоснабжения внеплощадные (сооружение)</t>
  </si>
  <si>
    <t>сооружение - водопровод (наружные сети водоснабжения)</t>
  </si>
  <si>
    <t>Оренбургская облсть, Оренбургский район с.Приютово</t>
  </si>
  <si>
    <t>56:21:0000000:18009</t>
  </si>
  <si>
    <t>3625 м.</t>
  </si>
  <si>
    <t>03.04.2018 собственность №56:21:1801001:2339-56/001/2018-2</t>
  </si>
  <si>
    <t xml:space="preserve">нежилое помещение </t>
  </si>
  <si>
    <t>Российская Федерация, Оренбургская область. Оренбургский район с.Подгородняя Покровка ул.Кооперативная, д.44/1, пом.2</t>
  </si>
  <si>
    <t>56:21:1801001:3126</t>
  </si>
  <si>
    <t>111,9 кв.м.</t>
  </si>
  <si>
    <t>20.09.2018 собственность №56:21:1801001:3126-56/001/2018-2</t>
  </si>
  <si>
    <t>14.06.2012                                                                  свидетельство о регистрации ТС серия 56УХ №693506 МО ГТО и РЭР ГИБДД №1 УМВД Росии по Оренб.обл.    22.10.2018          постановление администрации муниципального образования Подгородне-Покровский сельсовет Оренбургского района от 22.10.2018 №462-п "О передаче в хозяйственное ведение объекта движимого имущества в МП "Подгородне-Покровское" МО Подгородне-Покровский сельсовет</t>
  </si>
  <si>
    <t>Оренбургская область, Оренбургский район с.Павловка ул.Пойменная, №11,а</t>
  </si>
  <si>
    <t>56:21:1802001:2176</t>
  </si>
  <si>
    <t>6,2 м2</t>
  </si>
  <si>
    <t>12134 кв.м.</t>
  </si>
  <si>
    <t>2431 кв.м.</t>
  </si>
  <si>
    <t>56:21:0000000:19175</t>
  </si>
  <si>
    <t>земельный участок (скотомогильник)</t>
  </si>
  <si>
    <t>56:21:1804005:6</t>
  </si>
  <si>
    <t>бюст Героя Советского Союза Чепрасова М.Д. (инвентарный номер 1013812015060001)</t>
  </si>
  <si>
    <t xml:space="preserve">дорога (земельный участок) </t>
  </si>
  <si>
    <t>56:21:1801003:1235</t>
  </si>
  <si>
    <t>нежилое здание  блок-бокса БПТ-1</t>
  </si>
  <si>
    <t>56:21:1801002:3681</t>
  </si>
  <si>
    <t>1352 м.</t>
  </si>
  <si>
    <t>8050 кв.м.</t>
  </si>
  <si>
    <t>15369 кв.м.</t>
  </si>
  <si>
    <t>земельный участок (водозабор школа, садик)</t>
  </si>
  <si>
    <t>Российская Федерация, Оренбургская область, Оренбургский район, Подгородне-Покровский сельсовет, земельный участок расположен в центральной части кадастрового квартала 56:21:0000000</t>
  </si>
  <si>
    <t>56:21:0000000:19523</t>
  </si>
  <si>
    <t>11.07.2019 постоянное (бессрочное) пользование</t>
  </si>
  <si>
    <t>сооружение (водозабор школа, садик)</t>
  </si>
  <si>
    <t>Российская Федерация, Оренбургская область, Оренбургский район, Подгородне-Покровский сельсовет</t>
  </si>
  <si>
    <t>56:21:1804001:108</t>
  </si>
  <si>
    <t>Наименование недвижимого имущества</t>
  </si>
  <si>
    <t>Площадь, протяженность и (или иные параметры, характеризующие физические свойства недвижимого имущества) кв.м., м.</t>
  </si>
  <si>
    <t xml:space="preserve">Балансовая стоимость </t>
  </si>
  <si>
    <t>11.09.2019 собственник муниципальное образование Подгородне-Покровский сельсовет Оренбургского района     17.12.2019                                            постановление админитсрации муниципального образования Подгородне-Покровский сельсовет №706-п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</si>
  <si>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земельный участок (под ИЖС)</t>
  </si>
  <si>
    <t>750 кв.м.</t>
  </si>
  <si>
    <t>Российская Федерация, Оренбургская область, Оренбургский район, Подгородне-Покровский сельсовет с.Подгородняя Покровка пер.Майский, участок №13</t>
  </si>
  <si>
    <t>741 кв.м.</t>
  </si>
  <si>
    <t>31.05.2017                                            собственность №56:21:1801002:3681-56/001/2017-1</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</si>
  <si>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№4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</si>
  <si>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№6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</si>
  <si>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№8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</si>
  <si>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участок №10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</si>
  <si>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 </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</si>
  <si>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№2 </t>
  </si>
  <si>
    <t>56:21:1803001:517</t>
  </si>
  <si>
    <t>650 кв.м.</t>
  </si>
  <si>
    <t>16.12.2019                                            собственность №56:21:1801002:517-56/001/2019-2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</si>
  <si>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№3 </t>
  </si>
  <si>
    <t>56:21:1803001:486</t>
  </si>
  <si>
    <t>720 кв.м.</t>
  </si>
  <si>
    <t>16.12.2019                                            собственность №56:21:1801002:486-56/001/2019-2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</si>
  <si>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№4 </t>
  </si>
  <si>
    <t>56:21:1803001:487</t>
  </si>
  <si>
    <t>16.12.2019                                            собственность №56:21:1801002:487-56/001/2019-2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</si>
  <si>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№6 </t>
  </si>
  <si>
    <t>56:21:1803001:488</t>
  </si>
  <si>
    <t>1000 кв.м.</t>
  </si>
  <si>
    <t>16.12.2019                                            собственность №56:21:1801002:488-56/001/2019-2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</si>
  <si>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№8 </t>
  </si>
  <si>
    <t>56:21:1803001:489</t>
  </si>
  <si>
    <t>16.12.2019                                            собственность №56:21:1801002:489-56/001/2019-2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</si>
  <si>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№10 </t>
  </si>
  <si>
    <t>56:21:1803001:490</t>
  </si>
  <si>
    <t>16.12.2019                                            собственность №56:21:1801002:490-56/001/2019-2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</si>
  <si>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№12 </t>
  </si>
  <si>
    <t>56:21:1803001:491</t>
  </si>
  <si>
    <t>16.12.2019                                            собственность №56:21:1801002:491-56/001/2019-2</t>
  </si>
  <si>
    <t>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№14</t>
  </si>
  <si>
    <t>56:21:1803001:492</t>
  </si>
  <si>
    <t>16.12.2019                                            собственность №56:21:1801002:492-56/001/2019-2</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</si>
  <si>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№16 </t>
  </si>
  <si>
    <t>56:21:1803001:493</t>
  </si>
  <si>
    <t>16.12.2019                                            собственность №56:21:1801002:493-56/001/2019-2</t>
  </si>
  <si>
    <t>Остановочный пальон №1 (инв.№41013300001)</t>
  </si>
  <si>
    <t>13.12.2019                                                                                            постановление администрации муниципального образования Подгородне-Покровский сельсовет Оренбургсоко района Оренбургской области №693-п</t>
  </si>
  <si>
    <t>Остановочный пальон №2 (инв.№40000000003)</t>
  </si>
  <si>
    <t>Автобусная остановка 1 (инв.№41010000007)</t>
  </si>
  <si>
    <t>Автобусная остановка 2 (инв.№41010000008)</t>
  </si>
  <si>
    <t>Автобусная остановка 3 (инв.№41010000038)</t>
  </si>
  <si>
    <t>Автобусная остановка 4 (инв.№41010000009)</t>
  </si>
  <si>
    <t>Автобусная остановка 5 (инв.№41010000010)</t>
  </si>
  <si>
    <t>Остановочный павильон 1 с доской для объявлений и урной (инв.№41011300003)</t>
  </si>
  <si>
    <t>Остановочный павильон 2 с доской для объявлений и урной (инв.№41011300002)</t>
  </si>
  <si>
    <t>MICNET DUAL vocal set ралиосистема с двумя ручными микрофонами</t>
  </si>
  <si>
    <t>30.12.2019                                                                                             постановление администрации муниципального образования Подгородне-Покровский сельсовет Оренбургсоко района Оренбургской области №733-п</t>
  </si>
  <si>
    <t>литература 156 экз 2019г.</t>
  </si>
  <si>
    <t>литература 116 экз 2019г.</t>
  </si>
  <si>
    <t>измельчитель веток модели ИВН 1</t>
  </si>
  <si>
    <t>площадка для крупногабаритного мусора в с.П-Покровка</t>
  </si>
  <si>
    <t>30.12.2019                                                                               постановление администрации муниципального образования Подгородне-Покровский сельсовет Оренбургсоко района Оренбургской области №735-п</t>
  </si>
  <si>
    <t>снегоуборочная машина</t>
  </si>
  <si>
    <t>прецеп 2 ПТС-4,5 с надставн.бортами</t>
  </si>
  <si>
    <t>трактор Беларус 82.1</t>
  </si>
  <si>
    <t xml:space="preserve">Навеска </t>
  </si>
  <si>
    <t>Оренбургская облсть, Оренбургский район Подгородне-Покровский сельсовет Промышленный квартал, участок №21</t>
  </si>
  <si>
    <t>Российская Федерация, Оренбургская область, Оренбургский район, Подгородне-Покровский сельсовет, с.Подгородняя Покровка пер.Светлый участок №1Д</t>
  </si>
  <si>
    <t>экскаватор одноковшовый ЭО 2621</t>
  </si>
  <si>
    <t>автогрейдер ГС-10.07</t>
  </si>
  <si>
    <t>право не прекрещено</t>
  </si>
  <si>
    <t>флаг РФ 60*40 см. (30шт.)</t>
  </si>
  <si>
    <t>флаг орден 60*40 см. (30 шт.)</t>
  </si>
  <si>
    <t>аншлаг уличный 15*50 см. (24 шт.)</t>
  </si>
  <si>
    <t>аншлаг уличный 15*25 см. (350 шт.)</t>
  </si>
  <si>
    <t>площадка для сбора ТКО (заглуб.конт.) 3 (1 шт.)</t>
  </si>
  <si>
    <t>площадка для сбора ТКО (заглуб.конт.) 4 (1 шт.)</t>
  </si>
  <si>
    <t>книга (9 шт.)</t>
  </si>
  <si>
    <t>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</si>
  <si>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17.03.2020 №122-п                                                                  постановление администрации муниципального образования Подгородне-Покровский сельсовет Оренбургского района Оренбургсокй области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</si>
  <si>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Автобус ПАЗ 32050R</t>
  </si>
  <si>
    <t>Автомобиль "Шевроде Нива" X9L21230060112329</t>
  </si>
  <si>
    <t>22.07.2010 свидетельство о регистрации машины              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</si>
  <si>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15.07.2010                                                                            Паспорт транспортного средства 56ТХ №281949 04.02.2011                                                                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</si>
  <si>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 30.12.2019 №735-п администрации муниципального образования Подгородне-Покровский сельсовет Оренбургского района Оренбургской области "Об утверждении перечня особо ценного имущества"</t>
  </si>
  <si>
    <t>15.11.2013 паспорт транспортного средства                             12.11.2013 акт о приеме-передаче объекта основных средств №00000073</t>
  </si>
  <si>
    <t>13.11.2013 акт о приеме-передаче объекта основных средств №00000063</t>
  </si>
  <si>
    <t>Дорожный знак 2.4</t>
  </si>
  <si>
    <t>Дорожный знак 1.17 (14 шт.)</t>
  </si>
  <si>
    <t>дорожный знак 5.20. (12 шт.)</t>
  </si>
  <si>
    <t>дорожный знак 3.24. (14 шт.)</t>
  </si>
  <si>
    <t>дорожный знак 5.19.1. (1 шт.)</t>
  </si>
  <si>
    <t>дорожный знак 5.19.2. (1 шт.)</t>
  </si>
  <si>
    <t>ограждение на кладбище с.П.Покровка, 2019г., 10 секций</t>
  </si>
  <si>
    <t>бахрома 2м LED, белая, Baltic Light, артикул LED-RPL-2м (5)</t>
  </si>
  <si>
    <t>гирлянда "Снежинка" фиксинг LED-SNOW-24V-S импорт, 20 см, длина 6м, 16 снежинок (6)</t>
  </si>
  <si>
    <t>гирлянда-дюралайт (8)</t>
  </si>
  <si>
    <t>каркас для светодиодного "Салюта" (2)</t>
  </si>
  <si>
    <t>комплект лучей для светодиодного "Салюта" (2)</t>
  </si>
  <si>
    <t>композиция из светодиодного дюралайта LED-ARCH-SPGS 5 звезд, звезда 1,5x0,9м (24)</t>
  </si>
  <si>
    <t>композиция из светодиодного дюралайта LED-ARCH-SPGS 5 звезд, звезда 1,5x0м (15)</t>
  </si>
  <si>
    <t>контролер для светодиодного "Салюта" (2)</t>
  </si>
  <si>
    <t>остов елки</t>
  </si>
  <si>
    <t>шар елочный</t>
  </si>
  <si>
    <t>гирлянда светодиодная "Снежинка" 6м. (9)</t>
  </si>
  <si>
    <t>гирлянда электическая</t>
  </si>
  <si>
    <t>гирлянда сосулька тающая синяя 12V 10W LED-SHOW-32L (6)</t>
  </si>
  <si>
    <t>панно "Зимний узор", с контроллером, 298x70 (2)</t>
  </si>
  <si>
    <t>земельный участок (под объектом 56:21:1804005:7 - ТБО)</t>
  </si>
  <si>
    <t xml:space="preserve">Российская Федерация, Оренбургская область, Оренбургский район, с/с Подгородне-Покровский, с.Подгородняя Покровка, ул.Промышленный квартал, сельское поселение Подгородне-Покровский сельсовет, участок №13 </t>
  </si>
  <si>
    <t>56:21:0000000:19642</t>
  </si>
  <si>
    <t>13.12.2019    собственность, №56:21:0000000:19642-56/001/2019-1</t>
  </si>
  <si>
    <t>земельный участок (под строительство амбулатории)</t>
  </si>
  <si>
    <t>Российская Федерация, Оренбургская обл., Оренбургский район, Подгородне-Покровский сельсовет, с.Подгородняя Покровка, переулок Алмазный, участок №49</t>
  </si>
  <si>
    <t>56:21:0000000:19758</t>
  </si>
  <si>
    <t>6385 кв.м.</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</si>
  <si>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</si>
  <si>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</si>
  <si>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</si>
  <si>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25.03.2020 №143-п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</si>
  <si>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t>погрузчик harvest 100 (1)</t>
  </si>
  <si>
    <t>30.06.2020 №49-р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</si>
  <si>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Ковш челюстной объемом 0,7 м3 (б/с) (1)</t>
  </si>
  <si>
    <t>аншлаг уличный 15*50 см. (3)</t>
  </si>
  <si>
    <t>аншлаг уличный 15*25 см. (11)</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</si>
  <si>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</si>
  <si>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</si>
  <si>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флажки 60*40 см (56)</t>
  </si>
  <si>
    <t>07.07.2020 №292-п "О передаче имущества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 12.05.2020                                                                                                    №43-р "О принятии на учет основных средств"</t>
  </si>
  <si>
    <t>аншлаг уличный 15*25 см (110)</t>
  </si>
  <si>
    <t>дорожный знак 2.1 (500*500 мм, пл.А) (30)</t>
  </si>
  <si>
    <t>дорожный знак 2.4 (А=50 мм, пл.А) (30)</t>
  </si>
  <si>
    <t>дорожный знак 8.13 (500*500 мм,пл.А) (10)</t>
  </si>
  <si>
    <t>600/12/3 Опрыскиватель навесной Lisicki FMR PO35, объекм 600 л., захват 12 метров, форсунка тройная (1)</t>
  </si>
  <si>
    <t>игровой комплекс, 3560х2880х4030 "Romana" (1)</t>
  </si>
  <si>
    <t>качели "Малыш" 1500х900х1500 "Romana" (1)</t>
  </si>
  <si>
    <t>песочный дворик, 3260х3140х1964 "Romana" (1)</t>
  </si>
  <si>
    <t>бункер 8м3 ТКО (2/3 мм)1 (10)</t>
  </si>
  <si>
    <t>6278 кв.м.</t>
  </si>
  <si>
    <t>земельный участок (для размещения производственного здания насосной станции ЭПО пос.Павловка)</t>
  </si>
  <si>
    <t>Оренбургская область, р-н Оренбургский, с/с Сергиевский</t>
  </si>
  <si>
    <t>56:21:2214003:15</t>
  </si>
  <si>
    <t>604 кв.м.</t>
  </si>
  <si>
    <t>земельный участок (для размещния колодцев)</t>
  </si>
  <si>
    <t>56:21:2214003:16</t>
  </si>
  <si>
    <t>37 кв.м.</t>
  </si>
  <si>
    <t>земельный участок (для размещния линии электропередачи ВЛ-10 кВт. ЗПО пос.Павловка)</t>
  </si>
  <si>
    <t>56:21:2214003:17</t>
  </si>
  <si>
    <t>21 кв.м.</t>
  </si>
  <si>
    <t>земельный участок (для размещения подъездной автодороги ЗПО пос.Павловка к производственному зданию)</t>
  </si>
  <si>
    <t>56:21:2214003:18</t>
  </si>
  <si>
    <t>1031 кв.м.</t>
  </si>
  <si>
    <t>земельный участок (для размещения ВЛ-10кВт ТП КТП-10/04-106кВт)</t>
  </si>
  <si>
    <t>56:21:2214003:19</t>
  </si>
  <si>
    <t>4 кв.м.</t>
  </si>
  <si>
    <t>земельный участок (для размещения скважины гидронаблюдательной ЗПО пос.Павловка)</t>
  </si>
  <si>
    <t>56:21:2214003:21</t>
  </si>
  <si>
    <t>19 кв.м.</t>
  </si>
  <si>
    <t>земельный участок (для ведения крестьянско-фермерского хозяйства)</t>
  </si>
  <si>
    <t>Российская Федерация, Оренбургская область, Оренбургский район, Сергиевский сельсовет, земельный участок расположен в южной части кадастрового квартала 56:21:2214003</t>
  </si>
  <si>
    <t>56:21:2214003:226</t>
  </si>
  <si>
    <t xml:space="preserve">24.07.2020 собственность №56:21:2214003:15-56/001/2020-5 (договор мены от 17.07.2020) </t>
  </si>
  <si>
    <t>24.07.2020 собственность №56:21:2214003:16-56/001/2020-6 (договор мены от 17.07.2020)</t>
  </si>
  <si>
    <t>24.07.2020 собственность №56:21:2214003:17-56/001/2020-5 (договор мены от 17.07.2020)</t>
  </si>
  <si>
    <t>24.07.2020 собственность №56:21:2214003:18-56/001/2020-5 (договор мены от 17.07.2020)</t>
  </si>
  <si>
    <t>24.07.2020 собственность №56:21:2214003:19-56/001/2020-5 (договор мены от 17.07.2020)</t>
  </si>
  <si>
    <t>24.07.2020 собственность №56:21:2214003:21-56/001/2020-6 (договор мены от 17.07.2020)</t>
  </si>
  <si>
    <t>24.07.2020 собственность №56:21:2214003:226-56/001/2020-6 (договор мены от 17.07.2020)</t>
  </si>
  <si>
    <t>заглубленный контейнер 12                    (инв.№110132060900001)</t>
  </si>
  <si>
    <t>заглубленный контейнер 13                    (инв.№110132060900002)</t>
  </si>
  <si>
    <t>площадка накопления ТКО, сюП-Покровка, ул.Советская/пер.Тупой  (тнв.№110132060900005)</t>
  </si>
  <si>
    <t>площадка накопления ТКО, с.П-Покровка, ул.Советская/ ул.Кооперативная  (инв.№110132060900006)</t>
  </si>
  <si>
    <t>площадка накопления ТКО, с.П-Покровка ул.Восточная  (инв.№110132060900007)</t>
  </si>
  <si>
    <t>площадка накопления ТКО, с.П-Покровка, ул.Кооперативная/ул.Совхозная (инв.№110132060900008)</t>
  </si>
  <si>
    <t>площадка накопления ТКО, с.П-Покровка ул.30 лет Победы  (инв.№110132060900009)</t>
  </si>
  <si>
    <t>площадка накопления ТКО, с.П-Покровка ул.Покровская/ул.Переволоцкая (инв.№110132060900011)</t>
  </si>
  <si>
    <t>площадка накопления ТКО, с.П-Покровка пер.Алмазный (инв.№110132060900012)</t>
  </si>
  <si>
    <t>площадка накопления ТКО, с.П-Покровка, ул.Елшанская (инв.№110132060900014)</t>
  </si>
  <si>
    <t>площадка накопления ТКО, с.П-Покровка, ул.Российская/пер.Пологий (инв.№110132060900018)</t>
  </si>
  <si>
    <t>площадка накопления ТКО, с.П-Покровка ул.Почтовая/пер.Учебный (инв.№11013206900015)</t>
  </si>
  <si>
    <t>площадка накопления ТКО, с.П-Покровка, ул.Почтовая (инв.№110132060900016)</t>
  </si>
  <si>
    <t>площадка накопления ТКО, с.П-Покровка ул.Трудовая/ул.Пролетарская (инв.№110132060900017)</t>
  </si>
  <si>
    <t>площадка накопления ТКО, с.П-Покровка ул.Рябиновая/ул.Переволоцкая (инв.№110132060900004)</t>
  </si>
  <si>
    <t>площадка накопления ТКО, с.П-Покровка ул.Кольцевая (инв.№110132060900003)</t>
  </si>
  <si>
    <t>площадка накопления ТКО, с.П-Покровка ул.Закатная/ул.Елшанская (инв.№110132060900020)</t>
  </si>
  <si>
    <t>площадка наклпления ТКО, с.П-Покровка, ул.Рубиновая/ул.Сыртинская (инв.№110132060900021)</t>
  </si>
  <si>
    <t>площадка накопления ТКО, с.П-Покровка ул.Российская/пер.Пологий (инв.№110132060900022)</t>
  </si>
  <si>
    <t>мышь Oklick черный оптическая (800 dpi) USB</t>
  </si>
  <si>
    <t>клавиатура Defender Element YD-520 USB B (черный) 104=3кн. Управление</t>
  </si>
  <si>
    <t>монитор ViewSonic 21,5 VA2261-2 Blak (LED,1920*1080, 5ms, 90/65, 200cd/m, 600:1, +DVI</t>
  </si>
  <si>
    <t>системный блок в сборе (Intel Pentium G5400/H310M/240Gb/45OW (инв.№110134020900001)</t>
  </si>
  <si>
    <t>Разветвитель USB 2,0 Defender QUADRO LIGHT (4 порта)</t>
  </si>
  <si>
    <t>земельный участок (кладбище с.Павловка)</t>
  </si>
  <si>
    <t>Оренбургская область, Оренбургский район Подгородне-Покровский сельсовет, земельный участок расположен в северо-восточной части кадастрового квартала 56:21:1809004</t>
  </si>
  <si>
    <t>56:21:1809004:14</t>
  </si>
  <si>
    <t>18735 кв.м.</t>
  </si>
  <si>
    <t>вертикальные жалюзи тк.Сиде (2,35*2,01) 1 (кол-во 1)</t>
  </si>
  <si>
    <t>вертикальные жалюзи тк.Сиде (2,35*2,01) 2 (кол-во 1)</t>
  </si>
  <si>
    <t>план эвакуации 30*40 см.1 (кол-во 1)</t>
  </si>
  <si>
    <t xml:space="preserve">тепловая завеса BALLU BHC_L08-S05 (кол-во 1) </t>
  </si>
  <si>
    <t>фирменный флаг* (кол-во 1)</t>
  </si>
  <si>
    <t>наземный контейнер для ТБО "ECOBIN 3000" (3м3), в сб.,цвет "малахит" 1 (кол-во 1, инв.№11013206100003)</t>
  </si>
  <si>
    <t>наземный контейнер для ТБО "ECOBIN 3000" (3м3), в сб.,цвет "малахит" 2 (кол-во 1, инв.№11013206100002)</t>
  </si>
  <si>
    <t>Кронштейн для наземных контейнеров 1 (кол-во 1)</t>
  </si>
  <si>
    <t>Кронштейн для наземных контейнеров 2 (кол-во 1)</t>
  </si>
  <si>
    <t>Кронштейн для наземных контейнеров 3 (кол-во 1)</t>
  </si>
  <si>
    <t>Кронштейн для наземных контейнеров 4 (кол-во 1)</t>
  </si>
  <si>
    <t>Веб-камера Defender G-lens 2597 (кол-во 1)</t>
  </si>
  <si>
    <t>Вывеска/табличка-плотерная резка (АКП, 3мм) 0,45*0,8 м (кол-во 1)</t>
  </si>
  <si>
    <t>Кресло BRABIX"Wings MG-304", пластик черный, хром, сетка, черное, 5320 16 (кол-во 1)</t>
  </si>
  <si>
    <t>стенд* (кол-во 1)</t>
  </si>
  <si>
    <t>кресло ВР 8 (1) (кол-во 1)</t>
  </si>
  <si>
    <t>кресло ВР 8 (2) (кол-во 1)</t>
  </si>
  <si>
    <t>кресло ВР 8 (3) (кол-во 1)</t>
  </si>
  <si>
    <t>кресло ВР 8 (4) (кол-во 1)</t>
  </si>
  <si>
    <t>кресло ВР 8 (5) (кол-во 1)</t>
  </si>
  <si>
    <t>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11.07.2018 собственность №56:21:1802001:2530-56/001/2018-2</t>
  </si>
  <si>
    <t>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04.12.2018  собственность №56:21:1802001-56/001/2018-2</t>
  </si>
  <si>
    <t>Флаг РФ** (кол-во 1 шт.)</t>
  </si>
  <si>
    <t>Бахрома (12м) 1 (кол-во 1 шт.)</t>
  </si>
  <si>
    <t>Бахрома (12м) 2 (кол-во 1 шт.)</t>
  </si>
  <si>
    <t>Бахрома (12м) 3 (кол-во 1 шт.)</t>
  </si>
  <si>
    <t xml:space="preserve">Бахрома (12м) 4 (кол-во 1 шт.) </t>
  </si>
  <si>
    <t>Кресло BP 8 (6) (кол-во 1 шт.)</t>
  </si>
  <si>
    <t>Кресло BP 8 (7) (кол-во 1 шт.)</t>
  </si>
  <si>
    <t>Кресло BP 8 (8) (кол-во 1 шт.)</t>
  </si>
  <si>
    <t>Кресло BP 8 (9) (кол-во 1 шт.)</t>
  </si>
  <si>
    <t>Кресло BP 8 (10) (кол-во 1 шт.)</t>
  </si>
  <si>
    <t>Кресло BP 8 (11) (кол-во 1 шт.)</t>
  </si>
  <si>
    <t>Кресло BP 8 (12) (кол-во 1 шт.)</t>
  </si>
  <si>
    <t>Кресло BP 8 (13) (кол-во 1 шт.)</t>
  </si>
  <si>
    <t>Стол руководителя (венге) (кол-во 1 шт.) инв.№110136001000002</t>
  </si>
  <si>
    <t>Стол эргономичный (ясень шимо темный) (кол-во 1 шт.)</t>
  </si>
  <si>
    <t>Тумба мобильная (ясень шимо темный) 1 (кол-во 1 шт.)</t>
  </si>
  <si>
    <t>Тумба мобильная (ясень шимо темный) 2 (кол-во 1 шт.)</t>
  </si>
  <si>
    <t>Тумба для орг техники (ясень шимо темный) (кол-во 1 шт.)</t>
  </si>
  <si>
    <t>Шкаф -гардероб (ясень шимо темный) (кол-во 1 шт.) инв.№110136041000005</t>
  </si>
  <si>
    <t>Шкаф для документов (ясень шимо темный) 1 (кол-во 1 шт.) инв.№110136041000004</t>
  </si>
  <si>
    <t>Шкаф для документов (ясень шимо темный) 2 (кол-во 1 шт.) инв.№110136041000003</t>
  </si>
  <si>
    <t>Шкаф для документов (ясень шимо темный) 3 (кол-во 1 шт.)  инв.№110136041000002</t>
  </si>
  <si>
    <t>Брифинг приставка (венге)  (кол-во 1 шт.)             инв.№110136001000001</t>
  </si>
  <si>
    <t>Шкаф -гардероб (венге)  (кол-во 1 шт.)             инв.№110136041000008</t>
  </si>
  <si>
    <t>Шкаф для документов (венге)  (кол-во 1 шт.)             инв.№110136041000007</t>
  </si>
  <si>
    <t xml:space="preserve">Шкаф низкий со стеклянной дверью (венге)            (кол-во 1 шт.) </t>
  </si>
  <si>
    <t xml:space="preserve">Тепловентилятор Midea MFH2933 (2000 Вт, 20м², регулировка температуры) (кол-во 1 шт.) </t>
  </si>
  <si>
    <t xml:space="preserve">Тумба мобильная (венге) (кол-во 1 шт.) </t>
  </si>
  <si>
    <t xml:space="preserve">Модем USB E3370 LTE Bi.Huawei (кол-во 1 шт.) </t>
  </si>
  <si>
    <t xml:space="preserve">Жалюзи Ламели Верт. ткань Сиде (2..25х2.00) 28 шт (кол-во 1 шт.) </t>
  </si>
  <si>
    <t xml:space="preserve">Гирлянда (50м) 1 (кол-во 1 шт.) </t>
  </si>
  <si>
    <t xml:space="preserve">Гирлянда (50м) 2 (кол-во 1 шт.) </t>
  </si>
  <si>
    <t xml:space="preserve">Гирлянда (50м) 3 (кол-во 1 шт.) </t>
  </si>
  <si>
    <t xml:space="preserve">Гирлянда (50м) 4 (кол-во 1 шт.) </t>
  </si>
  <si>
    <t>Компьютер (Intel Pentium G5420/H310M S2 2.0/DDR4 8Gb/SSD 240GB/450W/DVD-RW) (кол-во 1 шт.) инв.№110134021100006</t>
  </si>
  <si>
    <t>Металлический контейнер объемом 8 м3 для КГМ 1 (кол-во 1 шт.) инв.№110132061100001</t>
  </si>
  <si>
    <t>Металлический контейнер объемом 8 м3 для КГМ 2 (кол-во 1 шт.) инв.№110132061100002</t>
  </si>
  <si>
    <t>Металлический контейнер объемом 8 м3 для КГМ 3 (кол-во 1 шт.) инв.№110132061100003</t>
  </si>
  <si>
    <t>Наземный контейнер для ТБО "ECOBIN 3000" (3м3), в сб., цвет "малахит" 5 (кол-во 1 шт.) тнв.№110136061100003</t>
  </si>
  <si>
    <t>Кронштейн для наземных контейнеров 5 (кол-во 1 шт.)</t>
  </si>
  <si>
    <t>Кронштейн для наземных контейнеров 6 (кол-во 1 шт.)</t>
  </si>
  <si>
    <t>Кронштейн для наземных контейнеров 7 (кол-во 1 шт.)</t>
  </si>
  <si>
    <t>Наземный контейнер для ТБО "ECOBIN 3000" (3м3), в сб., цвет "малахит" 7 (кол-во 1 шт.) инв.№110136061100001</t>
  </si>
  <si>
    <t>Наземный контейнер для ТБО "ECOBIN 3000" (3м3), в сб., цвет "малахит" 6 (кол-во 1 шт.) инв.№110136061100002</t>
  </si>
  <si>
    <t>600/12/3 Опрыскиватель навесной Lisicki FMR P035, объем 600л, захват 12 метров,  (кол-во 1 шт.) инв.№110134000500003</t>
  </si>
  <si>
    <t>Ограждение перильное для детской площадки  (кол-во 1 шт.) инв.№110136020700015</t>
  </si>
  <si>
    <t>Игровой комплекс, 3560х2880х4030 "Romana"  (кол-во 1 шт.) инв.№110136021200005</t>
  </si>
  <si>
    <t>Качели "Малыш", 1500х900х1500 "Romana"  (кол-во 1 шт.) инв.№110136021100002</t>
  </si>
  <si>
    <t>Песочный дворик, 3260х3140х1964 "Romana"  (кол-во 1 шт.) инв.№110136021100001</t>
  </si>
  <si>
    <t>Горка  (кол-во 1 шт.) инв.№110136021200003</t>
  </si>
  <si>
    <t>Карусель  (кол-во 1 шт.) инв.№110136021200002</t>
  </si>
  <si>
    <t>Качели одинарные  (кол-во 1 шт.) инв.№110136021200001</t>
  </si>
  <si>
    <t>Детская игровая площадка с.Павловка  (кол-во 1 шт.) инв.№110136021200004</t>
  </si>
  <si>
    <t>Детская игровая площадка с.Павловка  (кол-во 1 шт.) инв.№110136020100001</t>
  </si>
  <si>
    <t>Качели-балансир 5631 (кол-во 1 шт.)</t>
  </si>
  <si>
    <t>Лавочка 5639 (кол-во 1 шт.)</t>
  </si>
  <si>
    <t>Лиана 5638 (кол-во 1 шт.)</t>
  </si>
  <si>
    <t>Песочница 5633 (кол-во 1 шт.)</t>
  </si>
  <si>
    <t>Рукоход 5635 (кол-во 1 шт.)</t>
  </si>
  <si>
    <t>Урна 5640 (кол-во 1 шт.)</t>
  </si>
  <si>
    <t>Урна 5641 (кол-во 1 шт.)</t>
  </si>
  <si>
    <t>Шведская стенка с турником (кол-во 1 шт.)</t>
  </si>
  <si>
    <t>Детский игровой комплекс (кол-во 1 шт.) инв.№110136020800001</t>
  </si>
  <si>
    <t>Стойка баскетбольная стационарная (эконом) в комплекте (кол-во 1 шт.) инв.№110136020500012</t>
  </si>
  <si>
    <t>Погрузчик harvest 1000 (кол-во 1 шт.) инв.№110134050600001</t>
  </si>
  <si>
    <t>Ковш челюстной объемом 0,7 м3 (б/с) (кол-во 1 шт.) инв.№110136050600001</t>
  </si>
  <si>
    <t>Дорожный знак 1.11.1 7771 (кол-во 5 шт.)</t>
  </si>
  <si>
    <t>Дорожный знак 1.11.1 7772 (кол-во 10 шт.)</t>
  </si>
  <si>
    <t>Дорожный знак 1.11.1 7774 (кол-во 5 шт.)</t>
  </si>
  <si>
    <t>Дорожный знак 1.11.1 7777 (кол-во 10 шт.)</t>
  </si>
  <si>
    <t>Знак дорожный 5.19.1 "Пешеходный переход" на щите 900*900 (жел), пленка тип А 52266 (кол-во 20 шт.)</t>
  </si>
  <si>
    <t>ПО_1 Секция Тип2 (г.ц) 484 (кол-во 52 шт.)</t>
  </si>
  <si>
    <t>МФ 4,01 Скамья 1 (мини) (кол-во 2 шт.)</t>
  </si>
  <si>
    <t>МФ 5,02 Урна (кол-во 2 шт.)</t>
  </si>
  <si>
    <t>муниципальное бюджетное учрежедние "Благоустройство" администрация муниципального образования Подгородне-Покровский сельсовет Оренбургского района Оренбургской области</t>
  </si>
  <si>
    <t>муниципальное бюджетное учрежедние "Благоустройство" муниципального образования Подгородне-Покровский сельсовет Оренбургского района Оренбургской области</t>
  </si>
  <si>
    <t>песочница с.П-Покровка (ул.Полуденная)</t>
  </si>
  <si>
    <t>качалка-балансир с.П-Покровка ул.Полуденная                                     (инв.№110132020900001)</t>
  </si>
  <si>
    <t>качели одинарные с.П-Покровка ул.Полуденная                                     (инв.№110132020900004)</t>
  </si>
  <si>
    <t>карусель    с.П-Покровка ул.Полуденная                                              (инв.№110132020900003)</t>
  </si>
  <si>
    <t>горка с.П-Покровка ул.Полуденная                                                            (инв.№110132020900002)</t>
  </si>
  <si>
    <t xml:space="preserve">лиана с.П-Покровка ул.Полуденная </t>
  </si>
  <si>
    <t xml:space="preserve">шведская стенка с турником                                                  с.П-Покровка ул.Полуденная </t>
  </si>
  <si>
    <t xml:space="preserve">рукоход                                                                                         с.П-Покровка ул.Полуденная </t>
  </si>
  <si>
    <t xml:space="preserve">баскетбольная стойка 2                                                            с.П-Покровка ул.Полуденная </t>
  </si>
  <si>
    <t xml:space="preserve">баскетбольная стойка 1                                                                с.П-Покровка ул.Полуденная </t>
  </si>
  <si>
    <t xml:space="preserve">лавочка                                                                                      с.П-Покровка ул.Полуденная </t>
  </si>
  <si>
    <t xml:space="preserve">урна                                                                                        с.П-Покровка ул.Полуденная </t>
  </si>
  <si>
    <t>Дорожный знак 2.1 (500*500мм,пл.А)</t>
  </si>
  <si>
    <t>Дорожный знак 2.4 (А=500мм, пл.А)</t>
  </si>
  <si>
    <t xml:space="preserve">Дорожный знак 8.13 (500*500мм, пл.А)  (кол-во 70 шт.) </t>
  </si>
  <si>
    <t>30.10.2020 №88-п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31.05.2018 собственность №56:21:1801003:1238-56/001/2018-1</t>
  </si>
  <si>
    <t>20.10.2014  свидетельство о государственной регистрации права 56-АВ 562295</t>
  </si>
  <si>
    <t>27.11.2014  свидетельство о государственной регистрации права 56-АВ 431962</t>
  </si>
  <si>
    <t xml:space="preserve">25.09.2014 свидетельство о государственной регистрации права 56-АВ 563517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</si>
  <si>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</si>
  <si>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563519       </t>
  </si>
  <si>
    <t xml:space="preserve">22.09.2014 свидетельство о государственной регистрации права 56-АВ 432200           </t>
  </si>
  <si>
    <t>03.09.2014 свидетельство о государственной регистрации права 56-АВ 381937</t>
  </si>
  <si>
    <t xml:space="preserve">25.11.2014 свидетельство о государственной регистрации права 56-АВ 596722                                     </t>
  </si>
  <si>
    <t>27.11.2014 свидетельство о государственной регистрации права         56 -АВ 596739</t>
  </si>
  <si>
    <t>16.12.2014 свидетельство о государственной регистрации права 56-АВ 597037</t>
  </si>
  <si>
    <t>26.11.2014 свидетельство о государственой регистрации права        56-АВ 563323</t>
  </si>
  <si>
    <t xml:space="preserve">25.11.2014 свидетельство о государственной регистрации права 56-АВ 431417                               </t>
  </si>
  <si>
    <t>15.12.2014 свидетельство о государственной регистрации права 56-АВ 597533 (03.08.2020 уточнена площадь участка)</t>
  </si>
  <si>
    <t xml:space="preserve">25.11.2014 свидетельство о государственной регистрации права 56-АВ 563308 </t>
  </si>
  <si>
    <t>с. Подгородняя Покровка, пер. Овражный, автомобильная дорога №6273</t>
  </si>
  <si>
    <t>56:21:1801001:2796</t>
  </si>
  <si>
    <t>60 м.</t>
  </si>
  <si>
    <t>25.11.2014 свидетельство о государственной регистрации права 56-АВ 563654</t>
  </si>
  <si>
    <t>17.09.2014 свидетельство о государственной регистрации права 56-АВ 429965</t>
  </si>
  <si>
    <t xml:space="preserve">03.09.2014 свидетельство о государственной регистрации права 56-АВ 429901                                          </t>
  </si>
  <si>
    <t xml:space="preserve">30.10.2014 свидетельство о государственной регистрации права 56-АВ 596633                                     </t>
  </si>
  <si>
    <t xml:space="preserve">29.10.2014 свидетельство о государственной регистрации права 56-АВ 562333                                     </t>
  </si>
  <si>
    <t xml:space="preserve">30.10.2014 свидетельство о государственной регистрации права                                       56-АВ 596149                                       </t>
  </si>
  <si>
    <t xml:space="preserve">28.10.2014 свидетельство о государственной регистрации права 56-АВ 563563                                      </t>
  </si>
  <si>
    <t xml:space="preserve"> 25.09.2014 свидетельство о государственной регистрации права 56-АВ 431824                                     </t>
  </si>
  <si>
    <t xml:space="preserve">23.10.2014 свидетельство о государственной регистрации права 56-АВ 596614                                     </t>
  </si>
  <si>
    <t xml:space="preserve">23.10.2014 свидетельство о государственной регистрации права 56-АВ 431937                                       </t>
  </si>
  <si>
    <t xml:space="preserve">22.10.2014 свидетельство о государственной регистрации права 56-АВ 431271                                    </t>
  </si>
  <si>
    <t xml:space="preserve">25.09.2014 свидетельство о государственной регистрации права 56-АВ 431823                                   </t>
  </si>
  <si>
    <t xml:space="preserve">15.12.2014 свидетельство о государственной регистрации права 56-АВ 596206                                   </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</si>
  <si>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</si>
  <si>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</si>
  <si>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03.09.2014 свидетельство о государственной регистрации права 56-АВ 562024                                      </t>
  </si>
  <si>
    <t xml:space="preserve">31.10.2014 свидетельство о государственной регистрации права 56-АВ 430321                                   </t>
  </si>
  <si>
    <t xml:space="preserve">25.11.2014 свидетельство о государственной регистрации права 56-АВ 562349                                     </t>
  </si>
  <si>
    <t xml:space="preserve">25.11.2014 свидетельство о государственной регистрации права 56-АВ 430401                                    </t>
  </si>
  <si>
    <t xml:space="preserve">21.10.2014 свидетельство о государственной регистрации права 56-АВ 563172                                        </t>
  </si>
  <si>
    <t xml:space="preserve">23.10.2014 свидетельство о государственной регистрации права 56-АВ 562635                                    </t>
  </si>
  <si>
    <t xml:space="preserve">22.10.2014 свидетельство о государственной регистрации права 56-АВ 431272                                             </t>
  </si>
  <si>
    <t xml:space="preserve">22.10.2014 свидетельство о государственной регистрации права 56-АВ 431270                                    </t>
  </si>
  <si>
    <t xml:space="preserve">23.10.2014 свидетельство о государственной регистрации права 56-АВ 431938                                      </t>
  </si>
  <si>
    <t xml:space="preserve">03.09.2014 свидетельство о государственной регистрации права 56-АВ 381936                          </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</si>
  <si>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</si>
  <si>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596613                                 </t>
  </si>
  <si>
    <t>27.11.2014 свидетельство о государственной регистрации прав           56-АВ 562803</t>
  </si>
  <si>
    <t>03.03.2016 свидетельство о государственной регитсрации                 №56-56/001-56/001/102/2016-4917/1</t>
  </si>
  <si>
    <t>нежилое здание (хозяйственно-бытовое помещение)</t>
  </si>
  <si>
    <t>нежилое здание (мастерская)</t>
  </si>
  <si>
    <t>сооружение (пожарный водоем)</t>
  </si>
  <si>
    <t>резервуар чистой воды литер В8 (нежилое здание)</t>
  </si>
  <si>
    <t xml:space="preserve">резервуар чистой воды (нежилое здание)              </t>
  </si>
  <si>
    <t>резервуар чистой воды литер В10 (нежилое здание)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</si>
  <si>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</si>
  <si>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</si>
  <si>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</si>
  <si>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</si>
  <si>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</si>
  <si>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земельный участок (для размещения пруда-накопителя)</t>
  </si>
  <si>
    <t>земельный участок (под объектами транспорта, для размещения проездов, проходов для пешеходов и автотранспорта)</t>
  </si>
  <si>
    <t>с. Павловка, пер. Крайний</t>
  </si>
  <si>
    <t>56:21:1803001:289</t>
  </si>
  <si>
    <t>04.03.2016 свидетельство о государственной регистрации права №56-56/001-56/001/102/2016-4930/1</t>
  </si>
  <si>
    <t>с. Павловка, улица Береговая</t>
  </si>
  <si>
    <t>56:21:1802001:2423</t>
  </si>
  <si>
    <t>18.12.2015 свидетельство о государственной регистрации права №56-56/001-56/001/057/2015-917/1</t>
  </si>
  <si>
    <t>Российская Федерация, Оренбургская область, Оренбургский район, Подгородне-Покровский сельсовет, с.Подгородняя Покровка улица Елшанская участок №15Д</t>
  </si>
  <si>
    <t>13169 кв.м.</t>
  </si>
  <si>
    <t>1495 кв.м.</t>
  </si>
  <si>
    <t>1283 кв.м.</t>
  </si>
  <si>
    <t>1069 кв.м</t>
  </si>
  <si>
    <t>4965 кв.м.</t>
  </si>
  <si>
    <t>1453 кв.м.</t>
  </si>
  <si>
    <t>1608 кв.м.</t>
  </si>
  <si>
    <t>2196 кв.м.</t>
  </si>
  <si>
    <t>1609 кв.м.</t>
  </si>
  <si>
    <t>9902 кв.м.</t>
  </si>
  <si>
    <t>4390 кв.м.</t>
  </si>
  <si>
    <t>2135 кв.м.</t>
  </si>
  <si>
    <t>6209 кв.м.</t>
  </si>
  <si>
    <t>3729 кв.м.</t>
  </si>
  <si>
    <t>1472 кв.м.</t>
  </si>
  <si>
    <t>830 кв.м.</t>
  </si>
  <si>
    <t>672 кв.м.</t>
  </si>
  <si>
    <t>2556 кв.м.</t>
  </si>
  <si>
    <t>1027 кв.м.</t>
  </si>
  <si>
    <t>2289 кв.м.</t>
  </si>
  <si>
    <t>526 кв.м.</t>
  </si>
  <si>
    <t>2317 кв.м.</t>
  </si>
  <si>
    <t>3594 кв.м.</t>
  </si>
  <si>
    <t>3077 кв.м.</t>
  </si>
  <si>
    <t>3206 кв.м.</t>
  </si>
  <si>
    <t>1308 кв.м.</t>
  </si>
  <si>
    <t>5353 кв.м.</t>
  </si>
  <si>
    <t>2296 кв.м.</t>
  </si>
  <si>
    <t>1904 кв.м.</t>
  </si>
  <si>
    <t>4566 кв.м.</t>
  </si>
  <si>
    <t>4302 кв.м.</t>
  </si>
  <si>
    <t>811 кв.м.</t>
  </si>
  <si>
    <t>1001 кв.м.</t>
  </si>
  <si>
    <t>администрация МО Подгородне-Покровский сельсовет Оренбургского района Оренбургской области</t>
  </si>
  <si>
    <t>05.08.2015 свидетельство о государственной регистрации права, №56-56/001-56/001/056/2015-606/1</t>
  </si>
  <si>
    <t>03.08.2015 свидетельство о государственной регистрации права, №56-56/001-56/001/056/2015-610/1</t>
  </si>
  <si>
    <t>03.08.2015 свидетельство о государственной регистрации права, №56-56/001-56/001/056/2015-607/1</t>
  </si>
  <si>
    <t>03.08.2015  свидетельство о государственной регистрации права, №56-56/001-56/001/056/2015-608/1</t>
  </si>
  <si>
    <t>03.08.2015  свидетельство о государственной регистрации права, №56-56/001-56/001/056/2015-609/1</t>
  </si>
  <si>
    <t>03.11.2015 свидетельство о государственной регистрации права, №:56-56/001-56/001/051/2015-1260/1</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</si>
  <si>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</si>
  <si>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Котельная школы (сооружение)</t>
  </si>
  <si>
    <t xml:space="preserve">30.07.2015 свидетельство о гос. регистрации права, №56-56/001-56/001/056/2015-611/1 </t>
  </si>
  <si>
    <t>Теплотрасса 45м (земельный участок)</t>
  </si>
  <si>
    <t xml:space="preserve">08.10.2015  регистрационная запись: 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</si>
  <si>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</si>
  <si>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12.01.2015                                       свидетельство о государственной регистрации права 56-АВ 596887                               18.07.2006                                         решение Совета депутатов МО подгородне-Покровский сельсовет от №80 "О передаче в хозяйственное ведение МП "Подгородне-Покровское"  </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</si>
  <si>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</si>
  <si>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</si>
  <si>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</si>
  <si>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</si>
  <si>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 xml:space="preserve"> 30.10.2020                                                       №88-п постановление админитсрации муниципального образования Подгородне-Покровский сельсовет "О передаче объекьтов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09.07.2018                                    собственность №56:21:1802001:2531-56/001/2018-2</t>
  </si>
  <si>
    <t>15.06.2015                                      свидетельство о государственной регитсрации права 56-АВ №713729</t>
  </si>
  <si>
    <r>
      <t xml:space="preserve">11.09.2010    паспорт транспортного средства                                                  07.09. 2012 года (решение Совета депутатов МО Подгородне-Покровский сельсовет №111)                       Акт приемки-передачи №9 от 01.01.2012 </t>
    </r>
    <r>
      <rPr>
        <sz val="14"/>
        <color indexed="10"/>
        <rFont val="Times New Roman"/>
        <family val="1"/>
      </rPr>
      <t xml:space="preserve">  15.12.2017 </t>
    </r>
    <r>
      <rPr>
        <sz val="14"/>
        <rFont val="Times New Roman"/>
        <family val="1"/>
      </rPr>
      <t xml:space="preserve"> №690 "О передаче в хозяйственное ведение объекта движимого имущества в МП "Подгородне-Покровское"                 </t>
    </r>
  </si>
  <si>
    <t>03.04.2019                                                    решение Совета депутатов муниципального образования Подгородне-Покровский сельсовет Оренбургского района Оренбургской области №189 "Об утверждении перечня имущества муниципальной собственности муниципального образования Подгородне-Покровский сельсовет Оренбургского района Оренбургской области, принимаемого из муниципальной собственности муниципального образования Оренбургский район"</t>
  </si>
  <si>
    <t>10.12.2014                           свидетельство о государственной регистрации права 56-АВ №430466</t>
  </si>
  <si>
    <t>12.02.2019                               постоянное (бессрочное) пользование</t>
  </si>
  <si>
    <t>14.12.2012.                         свидетельство о государственной регистрации права 56-АБ №784924</t>
  </si>
  <si>
    <t>05.02.2009                           Свидетельство о государственной регистрации права №56АА №769760</t>
  </si>
  <si>
    <t xml:space="preserve">10.12.2014                                                свидетельство о государственной регистрации права  56-АВ №563381   (право оперативного управления свидетельство от 23.05.2016 №313386)                                                                              </t>
  </si>
  <si>
    <t>13.08.2014                           свидетельство о государственной регистрации права 56-АВ №430792</t>
  </si>
  <si>
    <t>13.08.2014                           свидетельство о государственной регистрации права 56-АВ №379930</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</si>
  <si>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</si>
  <si>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07.05.2020                                                собственность №56:21:0000000:19758-56/001/2020-2 (раздел земельного участка с кад.№56:21:0000000:18664)</t>
  </si>
  <si>
    <t xml:space="preserve"> 02.12.2016                                       собственность, №56-56/001-56/001/205/2016-1215/1, 29.10.2018, 06.04.2020 внесена запись об изменении площади участка;   07.05.2020 раздел на 2 участка (56:21:0000000:19758)</t>
  </si>
  <si>
    <t>30.12.2016                                      собственность, №56-56/001-56/001/207/2016-856/1</t>
  </si>
  <si>
    <t>28.12.2016                                         собственность №56-56/001-56/001/207/2016-855/1</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</si>
  <si>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</si>
  <si>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</si>
  <si>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22.09.2020 договор купли-продажи №17</t>
  </si>
  <si>
    <t>Российская Федерация, Оренбургская область, Оренбургский район, с/с Подгородне-Покровский, с.Павловка</t>
  </si>
  <si>
    <t>56:21:1803001:393</t>
  </si>
  <si>
    <t>56:21:1803001:392</t>
  </si>
  <si>
    <t>земельный участок (территория) общего пользования (код 12.0) ул.Благодатная</t>
  </si>
  <si>
    <t>земельный участок (территория) общего пользования (код 12.0) ул.Весенняя</t>
  </si>
  <si>
    <t>земельный участок (территория) общего пользования (код 12.0) ул.Изобильная</t>
  </si>
  <si>
    <t>56:21:1803001:391</t>
  </si>
  <si>
    <t>земельный участок (территория) общего пользования (код 12.0) ул.Мирная</t>
  </si>
  <si>
    <t>56:21:1803001:390</t>
  </si>
  <si>
    <t>земельный участок (территория) общего пользования (код 12.0) ул.Привольная</t>
  </si>
  <si>
    <t>56:21:1803001:394</t>
  </si>
  <si>
    <t>земельный участок (территория) общего пользования (код 12.0) ул.Павловская</t>
  </si>
  <si>
    <t>56:21:1803001:395</t>
  </si>
  <si>
    <t>земельный участок (территория) общего пользования (код 12.0) пр.Базовый</t>
  </si>
  <si>
    <t>56:21:1803001:396</t>
  </si>
  <si>
    <t>22.05.2018 выписка из ЕГРН №56/ИСХ/18-249453</t>
  </si>
  <si>
    <t>земельный участок (территория) общего пользования (код 12.0) пр.Кленовый</t>
  </si>
  <si>
    <t>56:21:1803001:389</t>
  </si>
  <si>
    <t>16.05.2018 выписка из ЕГРН №56/ИСХ/18-239857</t>
  </si>
  <si>
    <t>земельный участок (территория) общего пользования (код 12.0) пр.Северный</t>
  </si>
  <si>
    <t>56:21:1803001:397</t>
  </si>
  <si>
    <t>ИО 6,05 Лаз мостик</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</si>
  <si>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</si>
  <si>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</si>
  <si>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03.09.2018 собственность №56:21:0000000:18009-56/001/2018-6   постановление админитсрации муниципального образования Подгородне-Покровский сельсовет от 11.09.2018 №379-п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</si>
  <si>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01.04.2015                                    свидетельство о государственной регистрации права 56-АВ №706524</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</si>
  <si>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01.04.2015                                     свидетельство о государственной регистрации права  56-АВ №706525</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</si>
  <si>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30.03.2015                                     свидетельство о государственной регистрации права 56-АВ №706653</t>
  </si>
  <si>
    <t>30.10.2020 №88-п постановление админитсрации муниципального образования Подгородне-Покровский сельсовет "О передаче объектов муниципальной собственности в хозяйственное ведение муниципальному предприятию "Подгородне-Покровское Оренбургского района Оренбургской области"                                                    30.07.2015 свидетельство о государственной регистрации права, регистрационный номер 56-56/001-56/001/056/2015-612/1</t>
  </si>
  <si>
    <t>30.07.2015 свидетельство о государственной регистрации права, регистрационный номер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муниципальную собственность МО Подгородне-Покровский сельсовет"</t>
  </si>
  <si>
    <t>снегоуборочная машина "Yard Master MX 8022В" (инв.№00000006000001)</t>
  </si>
  <si>
    <t>холодильник Орск 448-1С901) трапеция  (Инв.№00000000000000000002) (1 шт.)</t>
  </si>
  <si>
    <t>21.12.2020 №181-п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</si>
  <si>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право не прекращено </t>
  </si>
  <si>
    <t>не зарегистрированое</t>
  </si>
  <si>
    <t>СВЧ печь PANASONIK NN-ST342MZPE (инв.№00000000000000000001) (1 шт.)</t>
  </si>
  <si>
    <t>игровой комплекс "Катер", 4060х4340х1510Romana" (1) (инв.№11013202120004)</t>
  </si>
  <si>
    <t>песочница-столик, 2400х1504х680 "Romana" (1) (инв.№110132021100002)</t>
  </si>
  <si>
    <t>игровой комплекс, 4900х3800х4500 "Romana" (1) (инв.№110132021200003)</t>
  </si>
  <si>
    <t>качалка, 850х430х846 "Romana" (1) (инв.№110132021100001)</t>
  </si>
  <si>
    <t>качалка, 850х430х852 "Romana" (1) (инв.№110132021200002)</t>
  </si>
  <si>
    <t>30 декабря 2020 года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</si>
  <si>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ЖБ опоры СВ 95-3 (в с.Подгородняя Покровка) (1) (1 шт.)</t>
  </si>
  <si>
    <t>ЖБ опоры СВ 95-3 (в с.Подгородняя Покровка) (2) (1 шт.)</t>
  </si>
  <si>
    <t>ЖБ опоры СВ 95-3 (в с.Подгородняя Покровка) (3) (1 шт.)</t>
  </si>
  <si>
    <t>ЖБ опоры СВ 95-3 (в с.Подгородняя Покровка) (4) (1 шт.)</t>
  </si>
  <si>
    <t>ЖБ опоры СВ 95-3 (в с.Подгородняя Покровка) (5) (1 шт.)</t>
  </si>
  <si>
    <t>ЖБ опоры СВ 95-3 (в с.Подгородняя Покровка) (6) (1 шт.)</t>
  </si>
  <si>
    <t>ЖБ опоры СВ 95-3 (в с.Подгородняя Покровка) (7) (1 шт.)</t>
  </si>
  <si>
    <t>ЖБ опоры СВ 95-3 (в с.Подгородняя Покровка) (8) (1 шт.)</t>
  </si>
  <si>
    <t>ЖБ опоры СВ 95-3 (в с.Подгородняя Покровка) (9) (1 шт.)</t>
  </si>
  <si>
    <t>ЖБ опоры СВ 95-3 (в с.Подгородняя Покровка) (10) (1 шт.)</t>
  </si>
  <si>
    <t>ЖБ опоры СВ 95-3 (в с.Подгородняя Покровка) (11) (1 шт.)</t>
  </si>
  <si>
    <t>ЖБ опоры СВ 95-3 (в с.Подгородняя Покровка) (12) (1 шт.)</t>
  </si>
  <si>
    <t>ЖБ опоры СВ 95-3 (в с.Подгородняя Покровка) (13) (1 шт.)</t>
  </si>
  <si>
    <t>ЖБ опоры СВ 95-3 (в с.Подгородняя Покровка) (14) (1 шт.)</t>
  </si>
  <si>
    <t>ЖБ опоры СВ 95-3 (в с.Подгородняя Покровка) (15) (1 шт.)</t>
  </si>
  <si>
    <t>ЖБ опоры СВ 95-3 (в с.Подгородняя Покровка) (16) (1 шт.)</t>
  </si>
  <si>
    <t>ЖБ опоры СВ 95-3 (в с.Подгородняя Покровка) (17) (1 шт.)</t>
  </si>
  <si>
    <t>ЖБ опоры СВ 95-3 (в с.Подгородняя Покровка) (18) (1 шт.)</t>
  </si>
  <si>
    <t>ЖБ опоры СВ 95-3 (в с.Подгородняя Покровка) (19) (1 шт.)</t>
  </si>
  <si>
    <t>ЖБ опоры СВ 95-3 (в с.Подгородняя Покровка) (20) (1 шт.)</t>
  </si>
  <si>
    <t>стол с тумбой (инв.№110136041200023) (1 шт.)</t>
  </si>
  <si>
    <t>стойка железобетонная СВ 105-5 (1) (1 шт.)</t>
  </si>
  <si>
    <t>стойка железобетонная СВ 105-5 (2) (1 шт.)</t>
  </si>
  <si>
    <t>стойка железобетонная СВ 105-5 (3) (1 шт.)</t>
  </si>
  <si>
    <t>стойка железобетонная СВ 105-5 (4) (1 шт.)</t>
  </si>
  <si>
    <t>стойка железобетонная СВ 105-5 (5) (1 шт.)</t>
  </si>
  <si>
    <t>стойка железобетонная СВ 105-5 (6) (1 шт.)</t>
  </si>
  <si>
    <t>стойка железобетонная СВ 105-5 (7) (1 шт.)</t>
  </si>
  <si>
    <t>стойка железобетонная СВ 105-5 (8) (1 шт.)</t>
  </si>
  <si>
    <t>стойка железобетонная СВ 105-5 (9) (1 шт.)</t>
  </si>
  <si>
    <t>стойка железобетонная СВ 105-5 (10) (1 шт.)</t>
  </si>
  <si>
    <t>дорожный знак 1.15 (1 тип, пл.А) (1) (1 шт.)</t>
  </si>
  <si>
    <t>дорожный знак 1.15 (1 тип, пл.А) (2) (1 шт.)</t>
  </si>
  <si>
    <t>дорожный знак 1.15 (1 тип, пл.А) (3) (1 шт.)</t>
  </si>
  <si>
    <t>дорожный знак 1.15 (1 тип, пл.А) (4) (1 шт.)</t>
  </si>
  <si>
    <t>дорожный знак 1.15 (1 тип, пл.А) (5) (1 шт.)</t>
  </si>
  <si>
    <t>дорожный знак 1.15 (1 тип, пл.А) (6) (1 шт.)</t>
  </si>
  <si>
    <t>дорожный знак 1.15 (1 тип, пл.А) (7) (1 шт.)</t>
  </si>
  <si>
    <t>дорожный знак 1.15 (1 тип, пл.А) (8) (1 шт.)</t>
  </si>
  <si>
    <t>дорожный знак 1.15 (1 тип, пл.А) (9) (1 шт.)</t>
  </si>
  <si>
    <t>дорожный знак 1.15 (1 тип, пл.А) (10) (1 шт.)</t>
  </si>
  <si>
    <t>дорожный знак 1.15 (1 тип, пл.А) (11) (1 шт.)</t>
  </si>
  <si>
    <t>дорожный знак 1.15 (1 тип, пл.А) (12) (1 шт.)</t>
  </si>
  <si>
    <t>дорожный знак 1.15 (1 тип, пл.А) (13) (1 шт.)</t>
  </si>
  <si>
    <t>дорожный знак 1.15 (1 тип, пл.А) (14) (1 шт.)</t>
  </si>
  <si>
    <t>дорожный знак 1.15 (1 тип, пл.А) (15) (1 шт.)</t>
  </si>
  <si>
    <t>МФУ Kyocera ECOSYS M3145dn (инв.№110134021200008) (1 шт.)</t>
  </si>
  <si>
    <t>наземный контейнер для ТБО "ECOBIN 3000" (3м3), в сб., цвет "малахит" 8 (инв.№110136061200013) (1 шт.)</t>
  </si>
  <si>
    <t>наземный контейнер для ТБО "ECOBIN 3000" (3м3), в сб., цвет "малахит" 9 (инв.№110136061200014) (1 шт.)</t>
  </si>
  <si>
    <t>наземный контейнер для ТБО "ECOBIN 3000" (3м3), в сб., цвет "малахит" 10 (инв.№110136061200015) (1 шт.)</t>
  </si>
  <si>
    <t>кронштейн для наземных контейнеров 8 (1 шт.)</t>
  </si>
  <si>
    <t>кронштейн для наземных контейнеров 9 (1 шт.)</t>
  </si>
  <si>
    <t>кронштейн для наземных контейнеров 10 (1 шт.)</t>
  </si>
  <si>
    <t>тепловая завеса BALLU ВНС_L08-SOS* (1 шт.)</t>
  </si>
  <si>
    <t>скамейка Модерн без подлокотников 800мм*570мм*1200мм (19 шт.)</t>
  </si>
  <si>
    <t>садово-парковая скамейка "Радиус" 480*600 мм (инв.№110136021200015) (1 шт.)</t>
  </si>
  <si>
    <t>урна уличная "ГЕО" 375мм*375мм*790мм (15 шт.)</t>
  </si>
  <si>
    <t>игровой комплекс Лесная долина Н-1500 7650мм*5290мм*3770мм (инв.№110136021200012) (1 шт.)</t>
  </si>
  <si>
    <t>песочница домик со счетами 2230мм*1870мм*2000мм (инв.№110136021200011) (1 шт.)</t>
  </si>
  <si>
    <t>качели с сиденьем Гнездо 3000*1300*2300мм (тнв.№110136021200010) (1шт.)</t>
  </si>
  <si>
    <t>карусель елочка D-1600 Н-750 (инв.№110136021200009) (1 шт.)</t>
  </si>
  <si>
    <t>качели садовые 2340*1200*2400 с навесом (инв.№110136021200013) (1 шт.)</t>
  </si>
  <si>
    <t>качалка на пружине Байк 950*400*1000 (инв.№110136021200008) (1 шт.)</t>
  </si>
  <si>
    <t>Горка Н-900 со сплошными бортами (металлический скат) 2900*600*1700 (инв.№110136021000008) (1 шт.)</t>
  </si>
  <si>
    <t>качалка на пружине Лошадка (инв.№110136021000007) (1 шт.)</t>
  </si>
  <si>
    <t>скамья для отдыха 1800*450*500* (3 шт.)</t>
  </si>
  <si>
    <t>тренажел Лыжник (двойной) (инв.№110136021000006) (1 шт.)</t>
  </si>
  <si>
    <t>тренажер жим лежа (инв.№110136021000005) (1 шт.)</t>
  </si>
  <si>
    <t>вертикальная тяга+разгибания ног+тяга (инв.№110136021000004) (1 шт.)</t>
  </si>
  <si>
    <t>тренажер Эллиптический (инв.№110136021000003) (1 шт.)</t>
  </si>
  <si>
    <t>тренажер твистер (инв.№110136021200007) (1 шт.)</t>
  </si>
  <si>
    <t>тренажер шаговый (инв.№110136021200006) (1шт.)</t>
  </si>
  <si>
    <t>качели садовые 2340*1200*2400 с навесом 2 (инв.№110136021200029) (1 шт.)</t>
  </si>
  <si>
    <t>садово-парковая скамейка "Радиус" 480*600 мм2 (инв.№110136021200035) (1 шт.)</t>
  </si>
  <si>
    <t>садово-парковая скамейка "Радиус" 480*600 мм3 (инв.№110136021200034) (1 шт.)</t>
  </si>
  <si>
    <t>садово-парковая скамейка "Радиус" 480*600 мм4 (инв.№110136021200033) (1 шт.)</t>
  </si>
  <si>
    <t>садово-парковая скамейка "Радиус" 480*600 мм5 (инв.№110136021200032) (1 шт.)</t>
  </si>
  <si>
    <t>садово-парковая скамейка "Радиус" 480*600 мм6 (инв.№110136021200031) (1 шт.)</t>
  </si>
  <si>
    <t>садово-парковая скамейка "Радиус" 480*600 мм7 (инв.№110136021200030) (1 шт.)</t>
  </si>
  <si>
    <t>садово-парковая скамейка "Радиус" 480*600 мм8 (инв.№110136021200038) (1 шт.)</t>
  </si>
  <si>
    <t>садово-парковая скамейка "Радиус" 480*600 мм9 (инв.№110136021200039) (1 шт.)</t>
  </si>
  <si>
    <t>садово-парковая скамейка "Радиус" 480*600 мм10 (инв.№110136021200037) (1 шт.)</t>
  </si>
  <si>
    <t>садово-парковая скамейка "Радиус" 480*600 мм11 (инв.№110136021200036) (1 шт.)</t>
  </si>
  <si>
    <t>садово-парковая скамейка "Радиус" 480*600 мм12 (инв.№110136021000011) (1 шт.)</t>
  </si>
  <si>
    <t>садово-парковая скамейка "Радиус" 480*600 мм13 (инв.№110136021000010) (1 шт.)</t>
  </si>
  <si>
    <t>садово-парковая скамейка "Радиус" 480*600 мм14 (инв.№110136021000009) (1 шт.)</t>
  </si>
  <si>
    <t>Автомобиль LADA 212140 (инв.№110134030100001) (1 шт.)</t>
  </si>
  <si>
    <t>12 января 2021 года №03-п постановление администрации муниципального образования Подгородне-Покровский сельсовет Оренбургского района "О прекращении права хозяйственного ведения на имущество закрепленное за МП "Подгородне-Покровское"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</si>
  <si>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12 января 2021 года №02-п постановление администрации муниципального образования Подгородне-Покровский сельсовет Оренбургского района "О передаче имущества в хозяйственное ведение МП "Подгородне-Покровское" Оренбургского района Оренбургской области                                                14.06.2012                                                              свидетельство о регистрации ТС серия 56УХ №69350 МОГТО АМТС и РФР ГИБДД №1 УМВД России по Оренб.области</t>
  </si>
  <si>
    <t>напорный колектор от КНС до очистных сооружений, литер В26</t>
  </si>
  <si>
    <t>магистральные сети напорной канализации с.Павловка</t>
  </si>
  <si>
    <t>канализациооная-насосная станция 22,23,24,25 кварталов с.Павловка</t>
  </si>
  <si>
    <t>специальная пожарная цистерна ЗИЛ 431410-63Е (инв.№11013505130000001) (1 шт.)</t>
  </si>
  <si>
    <t>Автомобиль Skoda Octavia Ambition 1.4 TSI</t>
  </si>
  <si>
    <t>28 апреля 2018 года №48-р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</si>
  <si>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56:21:1801001:2307</t>
  </si>
  <si>
    <t>земельный участок под размещение и содержание кладбища (П.Покровка)</t>
  </si>
  <si>
    <t>Российская Федерация, Оренбургская область, Оренбургский район, с/с Подгородне-Покровский, земельный участок расположен в восточной части кадастрового квартала 56:21:1804002</t>
  </si>
  <si>
    <t>56:21:1804002:26</t>
  </si>
  <si>
    <t>земельный участок для размещения объектов социального и коммунально-бытового назначения (лыжня П.Покровка)</t>
  </si>
  <si>
    <t>56:21:1804002:67</t>
  </si>
  <si>
    <t xml:space="preserve">земельный участок  для коммунального обслуживания (код 3.1), для иных видов жилой затройки (водозабор - новый садик) </t>
  </si>
  <si>
    <t>Российская Федерация, Оренбургская область, Оренбургский район, с/с Подгородне-Покровский, земельный участок расположен в центральной части кадастрового квартала 56:21:0000000</t>
  </si>
  <si>
    <t>56:21:0000000:19756</t>
  </si>
  <si>
    <t>56:21:0000000:19365</t>
  </si>
  <si>
    <t>земельный участок - спорт (код 5.1), для рекреационных целей (лыжня с. Павловка)</t>
  </si>
  <si>
    <t>18.06.2019 г. выписка из ЕГРН №56:21:0000000:19365-56/001/2019-2 постоянное (бессрочное) пользование</t>
  </si>
  <si>
    <t>18.06.2019 выписка из ЕГРН №56:21:1804002:67-56/001/2019-1 постоянное (бессрочное) пользование</t>
  </si>
  <si>
    <t>29.05.2020 выписка из ЕРГН №56:21:0000000:19756-56/001/2020-1 постоянное (бессрочное) пользование</t>
  </si>
  <si>
    <t>22.12.2014 выписка из ЕГРН №56-56-01/696/2014-013 постоянное (бессрочное) пользование</t>
  </si>
  <si>
    <t>земельный участок  для коммунального хозяйства (строительство очистных сооружений с напорным коллектором); для иных видов жилой застройки (коллектор с. П.Покровка)</t>
  </si>
  <si>
    <t>56:21:1804002:33</t>
  </si>
  <si>
    <t>10.08.2014 выписка из ЕГРН №56-56-01/327/2014-291 постоянное (бесрочное) пользование</t>
  </si>
  <si>
    <t>56:21:0000000:18313</t>
  </si>
  <si>
    <t>не определена</t>
  </si>
  <si>
    <t>земельный участок (мемориал с.Павловка)</t>
  </si>
  <si>
    <t xml:space="preserve">Оренбургская область, Оренбургский район, Подгородне-Покровский сельсовет, с.Павловка бульвар Молодежный, 3п </t>
  </si>
  <si>
    <t>56:21:1802001:1967</t>
  </si>
  <si>
    <t>земельный участок (для обслуживания автотранспорта)</t>
  </si>
  <si>
    <t>Российская Федерация, Оренбургская область, Оренбургский район Подгородне-Покровский сельсовет, с.Подгоргодняя Покровка, Промышленный квартал №13Г</t>
  </si>
  <si>
    <t>56:21:0000000:20352</t>
  </si>
  <si>
    <t>МФУ Kyocera ES-1120 MFP 1102M53RU/1102M53RUV/1102M53RU (инв.№0101340303000000000000001) (1 шт.)</t>
  </si>
  <si>
    <t>26 февраля 2021 года №15-р распоряжение администрации муниципального образования Подгородне-Покровкий сельсовет Оренбургского района Оренбургской области "О принятии на учет основных средств"</t>
  </si>
  <si>
    <t>Табличка 30*15 см. "Ведется видео наблюдение" (5 шт.)</t>
  </si>
  <si>
    <t>Кулер для воды электрический VATTEN (инв.№0101340503000000000000001) (1 шт.)</t>
  </si>
  <si>
    <t>Вешалка оисная, цвет светлый дуб (1 шт.)</t>
  </si>
  <si>
    <t>Кронштейн для наземных контейнеров 11</t>
  </si>
  <si>
    <t>Кронштейн для наземных контейнеров 12</t>
  </si>
  <si>
    <t>Кронштейн для наземных контейнеров 13</t>
  </si>
  <si>
    <t>Кронштейн для наземных контейнеров 14</t>
  </si>
  <si>
    <t>Кронштейн для наземных контейнеров 15</t>
  </si>
  <si>
    <t>Кронштейн для наземных контейнеров 16</t>
  </si>
  <si>
    <t>Кронштейн для наземных контейнеров 17</t>
  </si>
  <si>
    <t>Кронштейн для наземных контейнеров 18</t>
  </si>
  <si>
    <t xml:space="preserve">Наземный контейнер для ТБО "ECOBI 3000" (3м3) "малахит" 19 (инв.№110134060300006)    (1 шт.) </t>
  </si>
  <si>
    <t xml:space="preserve">Наземный контейнер для ТБО "ECOBI 3000" (3м3) "малахит" 11 (инв.№0101340603000000000000001) (1 шт.) </t>
  </si>
  <si>
    <t xml:space="preserve">Наземный контейнер для ТБО "ECOBI 3000" (3м3) "малахит" 12 (инв.№110134060200001)     (1 шт.) </t>
  </si>
  <si>
    <t xml:space="preserve">Наземный контейнер для ТБО "ECOBI 3000" (3м3) "малахит" 13 (инв.№0101340603000000000000003) (1 шт.) </t>
  </si>
  <si>
    <t xml:space="preserve">Наземный контейнер для ТБО "ECOBI 3000" (3м3) "малахит" 14 (инв.№0101340603000000000000004) (1 шт.) </t>
  </si>
  <si>
    <t xml:space="preserve">Наземный контейнер для ТБО "ECOBI 3000" (3м3) "малахит" 15 (инв.№0101340603000000000000005) (1 шт.) </t>
  </si>
  <si>
    <t xml:space="preserve">Наземный контейнер для ТБО "ECOBI 3000" (3м3) "малахит" 16 (инв.№110134060300003)    (1 шт.) </t>
  </si>
  <si>
    <t xml:space="preserve">Наземный контейнер для ТБО "ECOBI 3000" (3м3) "малахит" 17 (инв.№110134060300004)    (1 шт.) </t>
  </si>
  <si>
    <t xml:space="preserve">Наземный контейнер для ТБО "ECOBI 3000" (3м3) "малахит" 18 (инв.№110134060300005)    (1 шт.) </t>
  </si>
  <si>
    <t>Кронштейн для наземных контейнеров 19</t>
  </si>
  <si>
    <t xml:space="preserve">Наземный контейнер для ТБО "ECOBI 3000" (3м3) "малахит" 21 (инв.№110134060300008)          (1 шт.) </t>
  </si>
  <si>
    <t xml:space="preserve">Наземный контейнер для ТБО "ECOBI 3000" (3м3) "малахит" 20 (инв.№110134060300007)          (1 шт.) </t>
  </si>
  <si>
    <t>Кронштейн для наземных контейнеров 20</t>
  </si>
  <si>
    <t>Кронштейн для наземных контейнеров 21</t>
  </si>
  <si>
    <t>Российская Федерация, Оренбургская область, Оренбургский район, с/с Подгородне-Покровский, с. Подгородняя Покровка</t>
  </si>
  <si>
    <t>Российская Федерация, Оренбургская область, Оренбургский район Подгородне-Покровский сельсовет, с.Подгоргодняя Покровка, улица Российская</t>
  </si>
  <si>
    <t>56:21:1801002:4406</t>
  </si>
  <si>
    <t>Российская Федерация, Оренбургская область, Оренбургский район Подгородне-Покровский сельсовет, с.Подгоргодняя Покровка, улица Садовая</t>
  </si>
  <si>
    <t>56:21:1801001:3563</t>
  </si>
  <si>
    <t>Российская Федерация, Оренбургская область, р-н Оренбургский, с/с Подгородне-Покровский, с.Подгоргодняя Покровка, ул.Закатная</t>
  </si>
  <si>
    <t>56:21:1801002:3665</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</si>
  <si>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Рубиновая</t>
  </si>
  <si>
    <t>56:21:1801002:4405</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</si>
  <si>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Пролетарская</t>
  </si>
  <si>
    <t>56:21:1801003:1509</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</si>
  <si>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Трудовая</t>
  </si>
  <si>
    <t>56:21:1801003:1510</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</si>
  <si>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переулок Аметистовый</t>
  </si>
  <si>
    <t>56:21:1801002:4404</t>
  </si>
  <si>
    <t>земельный участок (размещена стаянка техники МО-МБУ Благоустройство)</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</si>
  <si>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ул.Промушленный квартал, участок №13Б</t>
  </si>
  <si>
    <t>56:21:0000000:20414</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</si>
  <si>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Нижне-Каргальская</t>
  </si>
  <si>
    <t>56:21:1801001:3562</t>
  </si>
  <si>
    <t>3041 кв.м.</t>
  </si>
  <si>
    <t>18.02.2015                                       свидетельство о государственной регистрации права 56-АВ №597446 (после раздела участка)</t>
  </si>
  <si>
    <t>земельный участок - культурное развитие (ПАРК)</t>
  </si>
  <si>
    <t>Российская Федерация, Оренбургская область, Оренбургский муниципальный район, сельское поселение Подгородне-Покровский сельсовет, с.Подгоргодняя Покровка, улица Кооперативная, участок №46А</t>
  </si>
  <si>
    <t>56:21:1801004:1503</t>
  </si>
  <si>
    <t>20.05.2019 собственность №56:21:1801004:1503-56/001/2019-1</t>
  </si>
  <si>
    <t>787 м.</t>
  </si>
  <si>
    <t>15984 кв.м.</t>
  </si>
  <si>
    <t>11680 кв.м.</t>
  </si>
  <si>
    <t>09.04.2021 собственность №56:21:0000000:20414-56/217/2021-1   (25.05.2021 отделен участок с кад.№ 56:21:0000000:20446)</t>
  </si>
  <si>
    <t>земельный участок (на территории свалки)</t>
  </si>
  <si>
    <t>Российская Федерация, Оренбургская обл., Оренбургский район, Подгородне-Покровский сельсовет, с.Подгородняя Покровка, ул.промышленный квартал, участок №13/1</t>
  </si>
  <si>
    <t>56:21:0000000:20446</t>
  </si>
  <si>
    <t>25.05.2021 собственность №56:21:0000000:20446-56/217/2021-1</t>
  </si>
  <si>
    <t>вертикальные жалюзи тк.Рио цв.шоколад (2,25х1,98)</t>
  </si>
  <si>
    <t>30 марта 2021 №19-р "О принятии на учет основных средств"</t>
  </si>
  <si>
    <t>вертикальные жалюзи тк.Рио цв.шоколад (1,90х1,85)</t>
  </si>
  <si>
    <t>стулья резные "Версаче"1 (инв.№110136030300001)</t>
  </si>
  <si>
    <t>стулья резные "Версаче"2 (инв.№110136030300002)</t>
  </si>
  <si>
    <t>стулья резные "Версаче"3 (инв.№110136030300003)</t>
  </si>
  <si>
    <t>стулья резные "Версаче"4 (инв.№110136030300004)</t>
  </si>
  <si>
    <t>стулья резные "Версаче"5 (инв.№110136030300005)</t>
  </si>
  <si>
    <t>стулья резные "Версаче"6 (инв.№110136030300006)</t>
  </si>
  <si>
    <t>стулья резные "Версаче"7 (инв.№110136030300007)</t>
  </si>
  <si>
    <t>стулья резные "Версаче"8 (инв.№110136030300008)</t>
  </si>
  <si>
    <t>вертикальные жалюзи тк.Рио цв.шоколад (2,30х1,91)</t>
  </si>
  <si>
    <t>24 апреля 2021 №27-р "О принятии на учет основных средств"</t>
  </si>
  <si>
    <t>вертикальные жалюзи тк.Рио цв.шоколад (2,05х1,89)1</t>
  </si>
  <si>
    <t>вертикальные жалюзи тк.Рио цв.шоколад (2,05х1,89)2</t>
  </si>
  <si>
    <t>стол эргономичный с тумбой (инв.№110136060400001)</t>
  </si>
  <si>
    <t>вертикальные жалюзи тк.Рио цв.шоколад (2,15х1,91)1</t>
  </si>
  <si>
    <t>вертикальные жалюзи тк.Рио цв.шоколад (2,15х1,91)2</t>
  </si>
  <si>
    <t>Системный блок в сборе (i3 9100/H310M/SSD 256 Gb/1 TB SATAIII/16 Gb DDR4/500W) (инв.№110134020600005)</t>
  </si>
  <si>
    <t>Водонагреватель эл.ОАЗИС VL-30L (вертик. установка, цилиндр, эмаль 1,5кВт ТЭН)</t>
  </si>
  <si>
    <t>Полевая кухня КП-30,зеленого цвета (кухонные приборы в комплекте) (инв.№110134050500001)</t>
  </si>
  <si>
    <t>Стол (1700*750*975) венге (инв.№110136040500005)</t>
  </si>
  <si>
    <t>Тумба (1400*500*600),венге (инв.№110136040500006)</t>
  </si>
  <si>
    <t>Шкаф для документов (1600*380*2000),венге (инв.№110136040500007)</t>
  </si>
  <si>
    <t>Тумба (800*380*750),венге (инв.№110136040500008)</t>
  </si>
  <si>
    <t>Стойка железобетонная СВ 105-5 (11)</t>
  </si>
  <si>
    <t>Стойка железобетонная СВ 105-5 (12)</t>
  </si>
  <si>
    <t>Стойка железобетонная СВ 105-5 (13)</t>
  </si>
  <si>
    <t>Стойка железобетонная СВ 105-5 (14)</t>
  </si>
  <si>
    <t>Стойка железобетонная СВ 105-5 (15)</t>
  </si>
  <si>
    <t>Стойка железобетонная СВ 105-5 (16)</t>
  </si>
  <si>
    <t>Стойка железобетонная СВ 105-5 (17)</t>
  </si>
  <si>
    <t>Стойка железобетонная СВ 105-5 (18)</t>
  </si>
  <si>
    <t>Стойка железобетонная СВ 105-5 (19)</t>
  </si>
  <si>
    <t>Стойка железобетонная СВ 105-5 (20)</t>
  </si>
  <si>
    <t>Стойка железобетонная СВ 105-5 (21)</t>
  </si>
  <si>
    <t>Стойка железобетонная СВ 105-5 (22)</t>
  </si>
  <si>
    <t>Стойка железобетонная СВ 105-5 (23)</t>
  </si>
  <si>
    <t>Стойка железобетонная СВ 105-5 (24)</t>
  </si>
  <si>
    <t>Стойка железобетонная СВ 105-5 (25)</t>
  </si>
  <si>
    <t>Стойка железобетонная СВ 105-5 (26)</t>
  </si>
  <si>
    <t>Игровой комплекс 101.03.09 с.П-Покровка ул.Рубиновая (инв.№110132020600006)</t>
  </si>
  <si>
    <t>Карусель 108.27.01 с.П-Покровка, ул.Рубиновая (инв.№110132020500003)</t>
  </si>
  <si>
    <t>Качалка 108.29.00-02 с.П-Покровка, ул.Рубиновая (инв.№110132020600007)</t>
  </si>
  <si>
    <t>Качалка-балансир "Мишка" 108.50.00-02 с.П-Покровка, ул.Рубиновая (инв.№110132020600008)</t>
  </si>
  <si>
    <t>Качели двойные смешанные 108.55.00-02 с.П-Покровка, ул.Рубиновая (инв.№110132020600009)</t>
  </si>
  <si>
    <t>Мини-авто "Жук" 111.21.00 с.П-Покровка ул.Рубиновая (инв.№110132020600010)</t>
  </si>
  <si>
    <t>Песочница "Грузовик" 111.24.00 С.П-Покровка ул.Рубиновая (инв.№110132020600011)</t>
  </si>
  <si>
    <t>Спортивный комплекс 201.05.00 с.П-Покровка, ул.Рубиновая (инв.№110132020600012)</t>
  </si>
  <si>
    <t>Автоцистерна пожарная АЦ-1,6-40 гос.ном.Р 946 РЕ 56 (инв.№110134000500004)</t>
  </si>
  <si>
    <t>1441 м.</t>
  </si>
  <si>
    <t>1974 м.</t>
  </si>
  <si>
    <t>727 м.</t>
  </si>
  <si>
    <t>31 мая 2021 №29-р "О принятии на учет основных средств"</t>
  </si>
  <si>
    <t>03 июня 2021 №209-п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</si>
  <si>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информационный стенд (2 выборы) инв.№110132030700002 (1 шт.)</t>
  </si>
  <si>
    <t>информационный стенд (1 выборы) инв.№110132030700001 (1 шт.)</t>
  </si>
  <si>
    <t>информационный стенд (3 выборы) инв.№110132030700003 (1 шт.)</t>
  </si>
  <si>
    <t>Игровой комплекс 3560*2880*3774 Romana с.П-Покровка ул.Почтовая (инв.№110132020700001 - 1шт.)</t>
  </si>
  <si>
    <t>качалка-балансир (центральная балка) 2600*280*910 с.П-Покровка ул.Почтовая (инв.№110132020700003 - 1шт.)</t>
  </si>
  <si>
    <t>качели двойные Romana 2810*1320*220 с.П-Покровка ул.Почтовая (инв.№110132020700002 - 1 шт.)</t>
  </si>
  <si>
    <t>песочница 1,5*1,5 Romana 1504*1504*215 с.П-Покровка ул.Почтовая (инв.№110132020700004 - 1 шт.)</t>
  </si>
  <si>
    <t>спортивное обрудование Romana 2424*860*2230 с.П-Покровка ул.Почтовая (инв.№110132020700005 - 1 шт.)</t>
  </si>
  <si>
    <t>табличка на оцинковке 40*25 см (2 шт.)</t>
  </si>
  <si>
    <t>табличка на оцинковке 35*25 см (3 шт.)</t>
  </si>
  <si>
    <t>крепление хоккейного корта 56*26 к основанию (инв.№110132020700006 1 шт.)</t>
  </si>
  <si>
    <t>ограждение за воротами и на закруглениях хоккейного корта (56/26) из сетки "рабица" (инв.№110132020700007 1 шт.)</t>
  </si>
  <si>
    <t>ворота хоккейные 1 (инв.№110132020700008 1 шт.)</t>
  </si>
  <si>
    <t>ворота хоккейные 2 (инв.№110132020700009 1 шт.)</t>
  </si>
  <si>
    <t>хоккейный корт 56*26м из ламинированной фанеры толщиной 9 мм радиус закруг 7,77 (инв.№110132020700010 1 шт.)</t>
  </si>
  <si>
    <t>дорожные знаки 1.17 (1 тип, пл А) 30 шт.</t>
  </si>
  <si>
    <t>дорожные знаки 5.20 (1 тип, пл А) 30 шт.</t>
  </si>
  <si>
    <t>дорожные знаки 3.24 (20 км/ч) (1 тип, пл А) 30 шт.</t>
  </si>
  <si>
    <t>скамейка 1,5м. (детская площадка ул.Рубиновая с.П-Покровка) 1шт.</t>
  </si>
  <si>
    <t>31 августа 2021 №43-р "О принятии на учет основных средств"</t>
  </si>
  <si>
    <t>урна для мусора (детская площадка ул.Рубиновая с.П-Покровка) 1шт.</t>
  </si>
  <si>
    <t>уличная камера SVI-S153SD SLb5Mpix объектов 2,8mm1 (с.П-Покровка спорт.площадка ул.Бр.Коростелевых) 1шт.</t>
  </si>
  <si>
    <t>уличная камера SVI-S153SD SLb5Mpix объектов 2,8mm2 (с.П-Покровка спорт.площадка ул.Бр.Коростелевых) 1шт.</t>
  </si>
  <si>
    <t>уличная камера SVI-S153SD SLb5Mpix объектов 2,8mm3 (с.П-Покровка спорт.площадка ул.Бр.Коростелевых) 1 шт.</t>
  </si>
  <si>
    <t>сплит-система PIONEER KFR50MW/KOR50MW ARTIS (Амбулатория) (инв.№110136050800001) 1 шт.</t>
  </si>
  <si>
    <t>Триммер бензиновый Husgvarna 143R-II 1 (инв.№110136010800001) 1 шт.</t>
  </si>
  <si>
    <t>Триммер бензиновый Husgvarna 143R-II 2 (инв.№110136010800007) 1 шт.</t>
  </si>
  <si>
    <t>Триммер бензиновый Husgvarna 143R-II 3 (инв.№110136010800002) 1 шт.</t>
  </si>
  <si>
    <t>Триммер бензиновый Husgvarna 143R-II 4 (инв.№110136010800003) 1 шт.</t>
  </si>
  <si>
    <t>Триммер бензиновый Husgvarna 143R-11 (инв.№110136010800004) 1 шт.</t>
  </si>
  <si>
    <t>9613100-37 газонокосилка LC-153 (byd/#110136010800005) 1 шт.</t>
  </si>
  <si>
    <t>Газонокосилка бензиновая RedVerg RD-GLM510GS-BS (инв.№110136010800006) 1 шт.</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</si>
  <si>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переулок Западный, участок №7 </t>
  </si>
  <si>
    <t>56:21:1803001:786</t>
  </si>
  <si>
    <t>09.09.2021 собственность №56:21:1803001:786-56/217/2021-1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</si>
  <si>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переулок Западный, участок №9 </t>
  </si>
  <si>
    <t>56:21:1803001:790</t>
  </si>
  <si>
    <t>09.09.2021 собственность №56:21:1803001:790-56/217/2021-1</t>
  </si>
  <si>
    <t>Автомобиль ЗИЛ 433362 (КО-713-01 на шасси)</t>
  </si>
  <si>
    <t>Автомобиль ГАЗ-САЗ-350071</t>
  </si>
  <si>
    <t>02.03.2016                                                            постановление администрации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постановление администрации муниципального образования Подгородне-Покровский сельсовет от 30.12.2019 №735-п "Об утверждении перечня особо ценного имущества"</t>
  </si>
  <si>
    <t>02.03.2016                                                            постановление администрации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</si>
  <si>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07.07.2016                                                            постановление администрации муниципального образования Подгородне-Покровский сельсовет №100-п "О передаче имущества" </t>
  </si>
  <si>
    <t>01.12.2016   постановление администрации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</si>
  <si>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28.12.2016   постановление администрации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</si>
  <si>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30.12.2016   постановление администрации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</si>
  <si>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28.12.2016 распоряжение администрации муниципального образования Подгородне-Покровский сельсвоет №77-р "Об утверждении перечня особо ценного имущества"</t>
  </si>
  <si>
    <t>28.12.2016 распоряжение администрации муниципального образования Подгородне-Покровский сельсвоет №78-р "Об утверждении перечня особо ценного имущества"</t>
  </si>
  <si>
    <t>28.12.2016           постановление администрации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</si>
  <si>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     29.12.2017 распоряжение администрации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администрации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</si>
  <si>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21.02.2020 №231  решение Совета депутатов муниципального образования Подгородне-Покровский сельсовет Оренбургского района Оренбургской области "О принятии в муниципальную собственность муниципального образования Подгородне-Покровский сельсовет Оренбургского района Оренбургской области объекта движимого имущества, передаваемого из собственности муниципального образования Оренбургский район"                                                               16.03.2020 №117-п администрации муниципального образования Подгородне-Покровский сельсовет Оренбургского района Оренбургской области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</si>
  <si>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12.05.2020 №43-р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</si>
  <si>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30.12.2020 №187-п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30.12.2019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</si>
  <si>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30.12.2019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</si>
  <si>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07.07.2020 №291-п постановление администрации муниципального образования Подгородне-Покровский сельсвоет Оренбургского района Оренбургской области "О передаче имущества в оперативное управление в МБУ "Благоустройство" муниципального образования Подгородне-Покровский сельсвоет Оренбургского района Оренбургской области"                                  30.12.2019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</si>
  <si>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22.09.2020 №60-р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</si>
  <si>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11.12.2020 №158-п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22.09.2020 №60-р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</si>
  <si>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26.10.2020 №75-п постановление администрации муниципального образования Подгородне-Покровский сельсовет "О прекращении права оперативного управления на имущество закрепленного за МБУК ЦК и БО с.Подгородняя Покровка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</si>
  <si>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30.10.2020 №72-р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</si>
  <si>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30.11.2020 №79-р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</si>
  <si>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30.11.2020 №96-п постановление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</si>
  <si>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</si>
  <si>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29 июля 2021 №288-п постановление администрации муниципального образования Подгородне-Покровский сельсовет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</si>
  <si>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31 августа 2021 постановление администрации муниципального образования Подгородне-Покровский сельсовет №339-п "О передаче имущества в оперативное управление в МБУ "Благоустройстьво" муниципального образования Подгородне-Покровский сельсовет Оренбургского района Оренбургской области"                                                   31 августа 2021 №43-р "О принятии на учет основных средств"</t>
  </si>
  <si>
    <t>земельный участок (коммунальное обслуживание-скважина)</t>
  </si>
  <si>
    <t>56:21:1801003:1507</t>
  </si>
  <si>
    <t>576 м.</t>
  </si>
  <si>
    <t>3389 кв.м.</t>
  </si>
  <si>
    <t>Дорожный знак 5.19.2  (2 тип,пл В)(900х900мм,флуоресцентный кант) 6шт.</t>
  </si>
  <si>
    <t>30 сентября 2021 распоряжение админитсрации муниципального образования Подгородне-Покровский сельсовет №44-р "О принятии на учет основных средств"</t>
  </si>
  <si>
    <t>Дор.знак 5.20 (2 тип,пл А) 10 шт.</t>
  </si>
  <si>
    <t>Дор.знак 5.19.2 (2 тип,пл. В)(900х900мм,флуоресцентный кант) 9 шт.</t>
  </si>
  <si>
    <t>Дор.знак 5.16 (1 тип,пл А) 20 шт.</t>
  </si>
  <si>
    <t>Дор.знак 5.33 (1 тип,пл А) 4 шт.</t>
  </si>
  <si>
    <t>Дор.знак 1.17 (2 тип,пл А) 10 шт.</t>
  </si>
  <si>
    <t>Дор.знак 3.24 (2 тип,пл А) 10 шт.</t>
  </si>
  <si>
    <t>Дор.знак 8.2.1 (2 тип,пл А) 6 шт.</t>
  </si>
  <si>
    <t>Дор.знак 1.23 (2 тип,пл. В)(900х900мм,флуоресцентный кант) 6 шт.</t>
  </si>
  <si>
    <t>Светофор светодиодный Т.7.1 (200 мм) 220В (плоский корпус)1 с.Павловка ул.Дружбы  1 шт.</t>
  </si>
  <si>
    <t>Светофор светодиодный Т.7.1 (200 мм) 220В (плоский корпус)2 с.Павловка ул.Дружбы 1 шт.</t>
  </si>
  <si>
    <t>Светофор светодиодный Т.7.1 (200 мм) 220В (плоский корпус)1 с.Павловка ул.Школьная 1 шт.</t>
  </si>
  <si>
    <t>Светофор светодиодный Т.7.1 (200 мм) 220В (плоский корпус)2 с.Павловка ул.Школьная 1 шт.</t>
  </si>
  <si>
    <t>Светофор светодиодный Т.7.1 (200 мм) 220В (плоский корпус)1с.Павловка ул.Луговая 1 шт.</t>
  </si>
  <si>
    <t>Светофор светодиодный Т.7.1 (200 мм) 220В (плоский корпус)2с.Павловка ул.Луговая 1 шт.</t>
  </si>
  <si>
    <t>земельный участок (территории) общего пользования (код 12.0) (детская площадка) инв.№110311000900008</t>
  </si>
  <si>
    <t>земельный участок (территории) общего пользования (код 12.0) (детская площадка)инв.№110311000900007</t>
  </si>
  <si>
    <t>земельный участок (для размещения спортплощадки (группа 16)) инв.№110311000900006</t>
  </si>
  <si>
    <t>земельный участок (территории) общего пользования (код 12.0) (детская площадка) инв.№110311000900009</t>
  </si>
  <si>
    <t>земельный участок (территории) общего пользования (код 12.0) (детская площадка) инв.№110311000900005</t>
  </si>
  <si>
    <t>земельный участок (территории) общего пользования (код 12.0) (детская площадка) инв.№110311000900004</t>
  </si>
  <si>
    <t>земельный участок (территории) общего пользования (код 12.0) (детская площадка) инв.№110311000900003</t>
  </si>
  <si>
    <t>земельный участок (территории) общего пользования (код 12.0) (детская площадка) инв.№110311000900002</t>
  </si>
  <si>
    <t>Коньки детские MAGIC (белые) р.29 1шт.</t>
  </si>
  <si>
    <t>Коньки детские MAGIC (белые) р.31 1 шт.</t>
  </si>
  <si>
    <t>Коньки фигурные PRINCESS 100% кожа р.35 1шт.</t>
  </si>
  <si>
    <t>Коньки хоккейные PROFYLUX 3000 р.37 1 шт.</t>
  </si>
  <si>
    <t>Коньки хоккейные PROFYLUX 3000 р.35 1 шт.</t>
  </si>
  <si>
    <t>Коньки хоккейные OTTAWA р.38 1 шт.</t>
  </si>
  <si>
    <t xml:space="preserve">Коньки детские MAGIC (белые) р.32 1шт. </t>
  </si>
  <si>
    <t xml:space="preserve">Коньки хоккейные PROFYLUX 3000 1 р.42  1шт. </t>
  </si>
  <si>
    <t xml:space="preserve">Коньки хоккейные PROFYLUX 3000 2 р.42  1шт. </t>
  </si>
  <si>
    <t xml:space="preserve">Коньки хоккейные PROFYLUX 3000 1 р.43  1шт. </t>
  </si>
  <si>
    <t xml:space="preserve">Коньки хоккейные PROFYLUX 3000 2 р.43  1шт. </t>
  </si>
  <si>
    <t xml:space="preserve">Коньки хоккейные OTTAWA р.40  1шт. </t>
  </si>
  <si>
    <t xml:space="preserve">Коньки детские MAGIC (чёрные) р.32  1шт. </t>
  </si>
  <si>
    <t xml:space="preserve">Коньки детские MAGIC (чёрные) р.29  1шт. </t>
  </si>
  <si>
    <t xml:space="preserve">Коньки фигурные PRINCESS 100% кожа р.39  1шт. </t>
  </si>
  <si>
    <t xml:space="preserve">Коньки хоккейные PROFYLUX 3000 р.38  1шт. </t>
  </si>
  <si>
    <t xml:space="preserve">Коньки хоккейные PROFYLUX 3000 р.39  1шт. </t>
  </si>
  <si>
    <t xml:space="preserve">Коньки хоккейные PROFYLUX 3000 р.40  1шт. </t>
  </si>
  <si>
    <t xml:space="preserve">Коньки хоккейные OTTAWA р.37  1шт. </t>
  </si>
  <si>
    <t xml:space="preserve">Коньки фигурные PRINCESS 100% кожа р.36  1шт. </t>
  </si>
  <si>
    <t xml:space="preserve">Коньки детские MAGIC (чёрные) р.28  1шт. </t>
  </si>
  <si>
    <t xml:space="preserve">Коньки детские MAGIC (белые) р.28  1шт. </t>
  </si>
  <si>
    <t xml:space="preserve">Коньки детские развижные VISION (GLIDER) girl р.38-41  1шт. </t>
  </si>
  <si>
    <t xml:space="preserve">Коньки фигурные PRINCESS 100% кожа р.40  1шт. </t>
  </si>
  <si>
    <t xml:space="preserve">Коньки фигурные PRINCESS 100% кожа р.37  1шт. </t>
  </si>
  <si>
    <t xml:space="preserve">Коньки хоккейные PROFYLUX 3000 р.36  1шт. </t>
  </si>
  <si>
    <t xml:space="preserve">Коньки фигурные PRINCESS 100% кожа 1 р.38  1шт. </t>
  </si>
  <si>
    <t xml:space="preserve">Коньки фигурные PRINCESS 100% кожа 2 р.38  1шт. </t>
  </si>
  <si>
    <t xml:space="preserve">Коньки детские развижные VISION (GLIDER) boy р.38-41  1шт. </t>
  </si>
  <si>
    <t xml:space="preserve">Коньки хоккейные OTTAWA  1 р.41  1шт. </t>
  </si>
  <si>
    <t xml:space="preserve">Коньки хоккейные OTTAWA  2 р.41  1шт. </t>
  </si>
  <si>
    <t xml:space="preserve">Коньки хоккейные OTTAWA р.36  1шт. </t>
  </si>
  <si>
    <t xml:space="preserve">Коньки хоккейные OTTAWA р.44  1шт. </t>
  </si>
  <si>
    <t xml:space="preserve">Коньки детские развижные VISION (GLIDER) girl 1 р.30-33  1шт. </t>
  </si>
  <si>
    <t xml:space="preserve">Коньки детские развижные VISION (GLIDER) girl 2 р.30-33  1шт. </t>
  </si>
  <si>
    <t xml:space="preserve">Коньки детские развижные VISION (GLIDER) girl р.34-37  1шт. </t>
  </si>
  <si>
    <t xml:space="preserve">Коньки фигурные PRINCESS 100% кожа р.41  1шт. </t>
  </si>
  <si>
    <t xml:space="preserve">Коньки хоккейные PROFYLUX 3000 1 р.44  1шт. </t>
  </si>
  <si>
    <t xml:space="preserve">Коньки хоккейные PROFYLUX 3000 2 р.44  1шт. </t>
  </si>
  <si>
    <t xml:space="preserve">Коньки хоккейные PROFYLUX 3000 р.46  1шт. </t>
  </si>
  <si>
    <t xml:space="preserve">Коньки пластиковые LEADER р.40  1  1шт. </t>
  </si>
  <si>
    <t xml:space="preserve">Коньки пластиковые LEADER р.40  2  1шт. </t>
  </si>
  <si>
    <t xml:space="preserve">Коньки пластиковые LEADER р.41  1  1шт. </t>
  </si>
  <si>
    <t xml:space="preserve">Коньки пластиковые LEADER р.41  2  1шт. </t>
  </si>
  <si>
    <t xml:space="preserve">Коньки пластиковые LEADER р.42  1шт. </t>
  </si>
  <si>
    <t xml:space="preserve">Коньки пластиковые LEADER р.43  1шт. </t>
  </si>
  <si>
    <t xml:space="preserve">Коньки пластиковые LEADER р.45  1шт. </t>
  </si>
  <si>
    <t xml:space="preserve">Коньки пластиковые LEADER р.46  1шт. </t>
  </si>
  <si>
    <t xml:space="preserve">Коньки пластиковые LEADER р.36  1шт. </t>
  </si>
  <si>
    <t xml:space="preserve">Коньки пластиковые LEADER р.33  1шт. </t>
  </si>
  <si>
    <t xml:space="preserve">Коньки пластиковые LEADER р.38  1шт. </t>
  </si>
  <si>
    <t xml:space="preserve">Коньки пластиковые LEADER р.39  1шт. </t>
  </si>
  <si>
    <t xml:space="preserve">Коньки пластиковые LEADER р.35  1шт. </t>
  </si>
  <si>
    <t xml:space="preserve">Коньки пластиковые LEADER р.37  1шт. </t>
  </si>
  <si>
    <t xml:space="preserve">Коньки пластиковые LEADER р.34  1шт. </t>
  </si>
  <si>
    <t xml:space="preserve">С-40 сирена 380В  1шт. </t>
  </si>
  <si>
    <t>30 сентября 2021 постановление админитсрации муниципального образования Подгородне-Покровский сельсовет №391-п "О передаче имущества в оперативное управление в МБУ "Благоустройство" муниципального образования Подгородне-Покровский сельсовет30 сентября 2021 распоряжение админитсрации муниципального образования Подгородне-Покровский сельсовет №44-р "О принятии на учет основных средств"</t>
  </si>
  <si>
    <t>земельный участок (земля общего пользования - тротуар)</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</si>
  <si>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Полуденная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</si>
  <si>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Азовская </t>
  </si>
  <si>
    <t>56:21:1801002:4523</t>
  </si>
  <si>
    <t xml:space="preserve">земельный участок  (спорт (код 5.1.) - скейпарк)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</si>
  <si>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Покровская улица, земельный участок №33 </t>
  </si>
  <si>
    <t>56:21:0000000:20516</t>
  </si>
  <si>
    <t>29 октября 2021 постановление администрации муниципального образования Подгородне-Покровский сельсовет №459-п "О передаче имущества в оперативное управление в МБУК ЦКиБО с.Подгородняя Покровка"                                                      30 сентября 2021 распоряжение админитсрации муниципального образования Подгородне-Покровский сельсовет №44-р "О принятии на учет основных средств"</t>
  </si>
  <si>
    <t xml:space="preserve">Береза бородавчатая (повислая, плакучая) высота 1,5-2,0 м. инв.№110137101100001 (9 шт.) </t>
  </si>
  <si>
    <t>16 ноября 2021 №475-п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16 ноября 2021 распоряжение админитсрации муниципального образования Подгородне-Покровский сельсовет №48-р "О принятии на учет основных средств"</t>
  </si>
  <si>
    <t>Рябина дуболистная, высота 1,5-2,0 м. инв.№110137101100003 (5 шт.)</t>
  </si>
  <si>
    <t>Ель сизая, высота 0,5-1,0 м. инв.№110137101100004 (6 шт.)</t>
  </si>
  <si>
    <t>Кизильник (разные виды), высота 1,25-1,5 м. инв.№110137101100005 (9 шт.)</t>
  </si>
  <si>
    <t>Барбарис, высота 0,75-1,0 м. инв.№110137101100006 (4 шт.)</t>
  </si>
  <si>
    <t>Площадка под спортивное оборудование (Парк) инв.№110112001100002 (1 шт.)</t>
  </si>
  <si>
    <t>площадка под детское оборудование (Парк) инв.№110112001100001 (1 шт.)</t>
  </si>
  <si>
    <t>Пешеходная дорожка (Парк, плиточное покрытие) тнв.№110112001100003 (1 шт.)</t>
  </si>
  <si>
    <t>Наружное освещение (парк) инв.№110132001100001 (1 шт.)</t>
  </si>
  <si>
    <t>Сцена (парк) инв.№110132001100002 (1 шт.)</t>
  </si>
  <si>
    <t>679 кв.м.</t>
  </si>
  <si>
    <t>680 кв.м.</t>
  </si>
  <si>
    <t>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№90 А</t>
  </si>
  <si>
    <t>56:21:1801002:4557</t>
  </si>
  <si>
    <t>04.12.2021 56:21:1801002:4557-56/217/2021-1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</si>
  <si>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№94 </t>
  </si>
  <si>
    <t>56:21:1801002:4559</t>
  </si>
  <si>
    <t>04.12.2021 56:21:1801002:4559-56/217/2021-1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</si>
  <si>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улица Переволоцкая, участок №96 </t>
  </si>
  <si>
    <t>56:21:1801002:4560</t>
  </si>
  <si>
    <t>04.12.2021 56:21:1801002:4560-56/217/2021-1</t>
  </si>
  <si>
    <t>56:21:1804001:13</t>
  </si>
  <si>
    <t>земельный участок (под размещение и содержагте водозабора)</t>
  </si>
  <si>
    <t>Оренбургская область, Оренбургский район, Подгородне-Покровский сельсовет, земельный участок расположен в центральной части кадастровго квартала 56:21:1804001</t>
  </si>
  <si>
    <t>13972 кв.м.</t>
  </si>
  <si>
    <t>15.12.2021  №56:21:1804001:13-56/217/2021-1 постоянное (бессрочное) пользование</t>
  </si>
  <si>
    <t>Табличка ПВХ 40х50 см (для контейнерных площадок ТКО и КГО) (25 шт.)</t>
  </si>
  <si>
    <t>флаг РФ (1 шт.)</t>
  </si>
  <si>
    <t>флаг Оренбургской области (1 шт.)</t>
  </si>
  <si>
    <t>флаг района Оренбургского (1 шт.)</t>
  </si>
  <si>
    <t>30 ноября 2021 распоряжение администрации муниципального образования Подгородне-Покровский сельсовет Оренбургского района Оренбуургской области №51-р "О принятии на учет основных средств"</t>
  </si>
  <si>
    <t>гирлянда уличная разноцветная 50м (Парк) (1шт.)</t>
  </si>
  <si>
    <t>Садовая скульптура "Маша и медведь" (парк) (1шт.)</t>
  </si>
  <si>
    <t>светодиодная фигурка "Снежинка" (61х51 см.) (Парк) (27 шт.)</t>
  </si>
  <si>
    <t>15 декабря 2021г. Постановление администрации муниципального образования Подгородне-Покровский сельсовет Оренбургского района Оренбургской области №526-п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15 декабря 2021 распоряжение администрации муниципального образования Подгородне-Покровский сельсовет Оренбургского района Оренбуургской области №53-р "О принятии на учет основных средств"</t>
  </si>
  <si>
    <t>02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 декабря 2020 года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</si>
  <si>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02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</si>
  <si>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</si>
  <si>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</si>
  <si>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</si>
  <si>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</si>
  <si>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</si>
  <si>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</si>
  <si>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</si>
  <si>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31 мая 2021 №29-р "О принятии на учет основных средств"</t>
  </si>
  <si>
    <t>2 декабря 2021 постановление администрации муниципального образования Подгородне-Покровский сельсовет Оренбургского района Оренбургской области №501-п "О передаче имущества в оперативном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</si>
  <si>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площадка накопления ТКО 1 (1)  инв.№110136061200002</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</si>
  <si>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30.12.2019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</si>
  <si>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площадка накопления ТКО 2 (1)    инв.№110132061200004</t>
  </si>
  <si>
    <t>площадка накопления ТКО 3 (1)   инв.№110132061200001</t>
  </si>
  <si>
    <t>площадка накопления ТКО 4 (1)   инв.№110132061200002</t>
  </si>
  <si>
    <t>площадка накопления ТКО 5 (1)   инв.№110132061200003</t>
  </si>
  <si>
    <t>площадка накопления ТКО 6 (1)   инв.№110132061200008</t>
  </si>
  <si>
    <t>площадка накопления ТКО 7 (1)   инв.№110132061200007</t>
  </si>
  <si>
    <t>площадка накопления ТКО 8 (1)   инв.№110132061200006</t>
  </si>
  <si>
    <t>площадка накопления ТКО 9 (1)   инв.№110132061200005</t>
  </si>
  <si>
    <t>площадка накопления ТКО 10 (1)   инв.№110132061200009</t>
  </si>
  <si>
    <t>площадка накопления ТКО 11 (1) инв.№110132061200011</t>
  </si>
  <si>
    <t>площадка накопления ТКО 12 (1)   инв.№110132061200012</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</si>
  <si>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22.09.2020 №60-р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</si>
  <si>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площадка накопления ТКО, с.П-Покровка ул.Закатная/ул.Елшанская   (инв.№110132060900013)</t>
  </si>
  <si>
    <t>площадка накопления ТКО, с.П-Покровка, ул.Покровская/ул.Самарская  (инв.№110132060900010)</t>
  </si>
  <si>
    <t>площадка накопления ТКО, с.П-Покровка ул.Рубиновая/ул.Сыртинская (инв.№110132060900019)</t>
  </si>
  <si>
    <t>площадка накопления ТКО (10)   инв.№110132061200010 (1 шт.)</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</si>
  <si>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</si>
  <si>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31 августа 2021 №43-р "О принятии на учет основных средств"</t>
  </si>
  <si>
    <t>скамейка 1,5 м (1 шт.)</t>
  </si>
  <si>
    <t>02 декабря 2021 №501-п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29 июля 2021 №42-р Распоряжение администрации муницпального образования Подгородне-Покровский сельсовет Оренбургского района"О принятии на учетосновных средств"</t>
  </si>
  <si>
    <t>табличка на оцинковке 60*50 см.1 (1 шт.)</t>
  </si>
  <si>
    <t>табличка на оцинковке 60*50 см.2 (1 шт.)</t>
  </si>
  <si>
    <t>табличка на оцинковке 60*50 см.3 (1 шт.)</t>
  </si>
  <si>
    <t>табличка на оцинковке 60*50 см.4 (1 шт.)</t>
  </si>
  <si>
    <t>табличка на оцинковке 60*50 см.5 (1 шт.)</t>
  </si>
  <si>
    <t>табличка на оцинковке 60*50 см.6 (1 шт.)</t>
  </si>
  <si>
    <t>02 декабря 2021 №501-п "О передаче имущества в оперативное управление в МБУ "Благоустройство" муниципального образования Подгородне-Покроский сельсовет Оренбургского района Оренбургской области"                               31 августа 2021 №43-р "О принятии на учет основных средств"</t>
  </si>
  <si>
    <t>урна для мусора (1 шт.)</t>
  </si>
  <si>
    <t>мяч баскетбольный "WILSON" резина (2 шт.)</t>
  </si>
  <si>
    <t>29 декабря 2021 №55-р "О принятии на учет основных средств"</t>
  </si>
  <si>
    <t>стойка железобетонная СВ 105-5 (30 шт.)</t>
  </si>
  <si>
    <t>стол-стойка для посетителей (каб.земел) (1 шт.)</t>
  </si>
  <si>
    <t xml:space="preserve">земельный участок </t>
  </si>
  <si>
    <t xml:space="preserve">Российская Федерация, Оренбургская область, Оренбургский муниципальный район, сельское поселение Подгородне-Покровский сельсовет село Подгородняя Покровка, Промышленный квартал, участок №13/2 </t>
  </si>
  <si>
    <t>56:21:000000:20478</t>
  </si>
  <si>
    <t>05.07.2021 №56:21:0000000:20478-56/217/2021-1</t>
  </si>
  <si>
    <t>Кресло SU ВР 8, PI, черный (2 шт.)</t>
  </si>
  <si>
    <t>56:21:1803001:806</t>
  </si>
  <si>
    <t>646 кв.м.</t>
  </si>
  <si>
    <t>17.12.2021                                            собственность №56:21:1801002:806-56/217/2021-2</t>
  </si>
  <si>
    <t>земельный участок  (под ИЖС)</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</si>
  <si>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переулок Западный, участок №2 </t>
  </si>
  <si>
    <t>56:21:1803001:807</t>
  </si>
  <si>
    <t>17.12.2021 №56:21:1803001:807-56/217/2021-1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</si>
  <si>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переулок Западный, участок №4 </t>
  </si>
  <si>
    <t>56:21:1803001:808</t>
  </si>
  <si>
    <t>17.12.2021 №56:21:1803001:808-56/217/2021-1</t>
  </si>
  <si>
    <t>56:21:1803001:804</t>
  </si>
  <si>
    <t>745 кв.м.</t>
  </si>
  <si>
    <t>17.12.2021                                            собственность №56:21:1801002:804-56/217/2021-1</t>
  </si>
  <si>
    <t>56:21:1803001:803</t>
  </si>
  <si>
    <t>808 кв.м.</t>
  </si>
  <si>
    <t>17.12.2021                                            собственность №56:21:1801002:803-56/217/2021-1</t>
  </si>
  <si>
    <t>56:21:1803001:802</t>
  </si>
  <si>
    <t>617 кв.м.</t>
  </si>
  <si>
    <t>17.12.2021                                            собственность №56:21:1803001:802-56/217/2021-1</t>
  </si>
  <si>
    <t>56:21:1803001:801</t>
  </si>
  <si>
    <t>611 кв.м.</t>
  </si>
  <si>
    <t>17.12.2021                                            собственность №56:21:1803001:801-56/217/2021-1</t>
  </si>
  <si>
    <t xml:space="preserve">Российская Федерация, Оренбургская область, Оренбургский муниципальный район, сельское поселение Подгородне-Покровский сельсовет село Павловка, улица Павловская, участок №12 </t>
  </si>
  <si>
    <t>56:21:1803001:800</t>
  </si>
  <si>
    <t>17.12.2021 №56:21:1803001:800-56/217/2021-1</t>
  </si>
  <si>
    <t>Книги 2</t>
  </si>
  <si>
    <t>18 января 2022 №22-п "О передаче имущества в оперативное управление в МБУК ЦКиБО с.Подгородняя Покровка"</t>
  </si>
  <si>
    <t>земельный участок (территории) общего пользования (дорога)</t>
  </si>
  <si>
    <t xml:space="preserve">Российская Федерация, Оренбургская область, Оренбургский муниципальный район, сельское поселение Подгородне-Покровский сельсовет Павловка село, улица Весенняя, участок №6230 </t>
  </si>
  <si>
    <t>20.01.2022 №56:21:1803001:392-56/217/2022-3</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</si>
  <si>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Весенняя, участок №6230 А</t>
  </si>
  <si>
    <t>56:21:1803001:400</t>
  </si>
  <si>
    <t>18.01.2022 №56:21:1803001:400-56/217/2022-3</t>
  </si>
  <si>
    <t>Российская Федерация, Оренбургская область, Оренбургский муниципальный район, сельское поселение Подгородне-Покровский сельсовет Павловка село, Благодатная улица , участок №6229</t>
  </si>
  <si>
    <t>56:21:1803001:399</t>
  </si>
  <si>
    <t>17.01.2022 №56:21:1803001:399-56/217/2022-2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</si>
  <si>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Благодатная, участок №6229А</t>
  </si>
  <si>
    <t>17.01.2022 №56:21:1803001:393-56/217/2022-2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</si>
  <si>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Привольная улица , участок №6228</t>
  </si>
  <si>
    <t>18.01.2022 №56:21:1803001:394-56/217/2022-2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</si>
  <si>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Привольная улица , участок №6228А</t>
  </si>
  <si>
    <t>56:21:1803001:398</t>
  </si>
  <si>
    <t>18.01.2022 №56:21:1803001:398-56/217/2022-2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</si>
  <si>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Изобильная, участок №6231</t>
  </si>
  <si>
    <t>14.01.2022 №56:21:1803001:391-56/217/2022-2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</si>
  <si>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Изобильная, участок №6231А</t>
  </si>
  <si>
    <t>56:21:1803001:402</t>
  </si>
  <si>
    <t>20.01.2022 №56:21:1803001:402-56/217/2022-2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</si>
  <si>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Крайний переулок, участок №6245</t>
  </si>
  <si>
    <t>18.01.2022 №56:21:1803001:389-56/217/2022-2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</si>
  <si>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Базовый переулок, участок №6246</t>
  </si>
  <si>
    <t>24.01.2022 №56:21:1803001:396-56/217/2022-2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</si>
  <si>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Мирная улица, участок №6232</t>
  </si>
  <si>
    <t>21.01.2022 №56:21:1803001:390-56/217/2022-2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</si>
  <si>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Мирная улица, участок №6232А</t>
  </si>
  <si>
    <t>56:21:1803001:403</t>
  </si>
  <si>
    <t>18.01.2022 №56:21:1803001:403-56/217/2022-2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</si>
  <si>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улица Павловская, земельный участок №6233</t>
  </si>
  <si>
    <t>14.01.2022 №56:21:1803001:395-56/217/2022-2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</si>
  <si>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Павловская улица, земельный участок №6233А</t>
  </si>
  <si>
    <t>56:21:1803001:401</t>
  </si>
  <si>
    <t>18.01.2022 №56:21:1803001:401-56/217/2022-2</t>
  </si>
  <si>
    <t>Российская Федерация, Оренбургская область, Оренбургский муниципальный район, сельское поселение Подгородне-Покровский сельсовет Павловка село, Средний переулок, земельный участок №6244</t>
  </si>
  <si>
    <t>24.01.2022 №56:21:1803001:397-56/217/2022-2</t>
  </si>
  <si>
    <t>земельный участок (детская площадка) спорт 5.1.</t>
  </si>
  <si>
    <t>56:21:1801002:4576</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</si>
  <si>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(ул.Полуденная/пер.Алмазный)</t>
  </si>
  <si>
    <t>земельный участок (предоставление коммунальных услуг)</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</si>
  <si>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(с.Павловка, коллектор)</t>
  </si>
  <si>
    <t>56:21:0000000:20593</t>
  </si>
  <si>
    <t>10.02.2022 №56:21:1801002:4576-56/217/2022-1  постоянное (бессрочное) пользование</t>
  </si>
  <si>
    <t>10.02.2022 №56:21:0000000:20593-56/217/2022-1  постоянное (бессрочное) пользование</t>
  </si>
  <si>
    <t>земельный участок (территории) общего пользования (парк Павловка)</t>
  </si>
  <si>
    <t>Российская Федерация, Оренбургская область, Оренбургский муниципальный район, сельское поселение Подгородне-Покровский сельсовет с.Павловка</t>
  </si>
  <si>
    <t>56:21:0000000:20601</t>
  </si>
  <si>
    <t>10.02.2022 №56:21:0000000:20601-56/217/2022-1  постоянное (бессрочное) пользование</t>
  </si>
  <si>
    <t>25.06.2018 рег.№56:21:1801002:3864-56/001/2018-1</t>
  </si>
  <si>
    <t>25.06.2018 рег.№56:21:1801002:19214-56/001/2018-1</t>
  </si>
  <si>
    <t>14.05.2019 выписка из ЕГРН №56:21:0000000:19175-56/001/2019-1 постоянно (бессрочное) пользование</t>
  </si>
  <si>
    <t>25.02.2019 рег.№56:21:1801003:1235-56/001/2019-1 постоянное (бессрочное) пользование</t>
  </si>
  <si>
    <t>земельный участок (здравоохранение код 3.4)</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</si>
  <si>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переулок Алмазный</t>
  </si>
  <si>
    <t>56:21:1804001:110</t>
  </si>
  <si>
    <t>навесная снегоуборочная машина СУ 2.5 "Истребитель Снега" (инв.№110134060200002 (1)</t>
  </si>
  <si>
    <t>Оборудование коммунальное щеточное, Модель МК-3 (инв.№110134040200001 (1)</t>
  </si>
  <si>
    <t>03.03.2022 №103-п постановление админитсрации муниципального образования Подгородне-Покровский сельсовет Оренбургского района "О передаче имущества в оперативное управление в МБУ "Благоустройство" муниципального образования Подгородне-Покровский сельсвоет Оренбургского района Оренбургской области"   21.02.2022 №9-р распоряжение админитсрации муниципального образования Подгородне-Покровский сельсовет Оренбургского района "О принятии на учет основных средств"</t>
  </si>
  <si>
    <t>10.03.2022 №56:21:1804001:110-56/217/2022-2 муниципальная собственность                                          03.03.2022 №56:21:1804001:110-56/217/2022-1  постоянное (бессрочное) пользование</t>
  </si>
  <si>
    <t>11.02.2022 постановление админитсрации муниципального образования Подгородне-Покровский сельсовет Оренбургского района Оренбургской области №57-п "О прекращении права оперативного управления муниципального имущества"                             22.12.2014                                                        распоряжение алминистрации МО Подгородне-Покровский сельсовет Оренбургского района Оренбургской области №48--р "О принятии на учет основных средств"   2017 №33-п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</si>
  <si>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11.03.2022 решение Совета депутатов муниципального образования Подгородне-Покровский сельсовет Оренбургского района Оренбургской области №68 "О передае в муниципальную собственность муниципального образования Дедуровский сельсовет Оренбургского района Оренбургской области объекты движимого имущества, передаваемые из муниципальной собственности муниципального образования Подгородне-Покровский сельсовет Оренбургского района"                                                     10.03.2022 постановление админитсрации муниципального образования Подгородне-Покровский сельсовет Оренбургского района №109-п "О прекращении права хозяйственного ведения муниципального имущества"                                           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</si>
  <si>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право прекращено</t>
  </si>
  <si>
    <t>администрация муниципального образования Дедуровский сельсовет Оренбургского района Оренбургской области</t>
  </si>
  <si>
    <t>11.03.2022 решение Совета депутатов муниципального образования Подгородне-Покровский сельсовет Оренбургского района Оренбургской области №68 "О передае в муниципальную собственность муниципального образования Дедуровский сельсовет Оренбургского района Оренбургской области объекты движимого имущества, передаваемые из муниципальной собственности муниципального образования Подгородне-Покровский сельсовет Оренбургского района"                                                     10.03.2022 постановление админитсрации муниципального образования Подгородне-Покровский сельсовет Оренбургского района №109-п "О прекращении права хозяйственного ведения муниципального имущества"                                                              02 декабря 2021 постановление администрации муниципального образования Подгородне-Покровский сельсовет Оренбургского района Оренбургской области №500-п "О передаче имущества в хозяйственное ведение МП "Подгородне-Покровское" Оренбургского района Оренбургской области                             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</si>
  <si>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Урал 375 Модель АРС-15</t>
  </si>
  <si>
    <t xml:space="preserve"> муниципальное образования Подгородне-Покровский сельсовет Оренбургского района Оренбургской области</t>
  </si>
  <si>
    <t>07.04.2022 №56:21:1801002:4523-56/217/2022-2 от 07.04.2022 собственность                                    01.11.2021 постоянное (бессрочное) пользование</t>
  </si>
  <si>
    <t>муниципальное бюджетное  учреждение культуры «Подгородне-Покровская сельская модельная библиотека» муниципального образования Подгородне-Покровский сельсовет Оренбургского района Оренбургской области</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</si>
  <si>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с.Подгородняя Покровка муниципальное  имущество</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</si>
  <si>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t>
  </si>
  <si>
    <t>Муниципальное бюджетное учреждение культуры «Подгородне-Покровская сельская модельная библиотека» муниципального образования Подгородне-Покровский сельсовет Оренбургского района Оренбургской области</t>
  </si>
  <si>
    <t>детская и дошкольная литература 144 наименование (инвентарный номер 010137100000043)</t>
  </si>
  <si>
    <t>детская и дошкольная литература 51 наименование (инветарный номер 010137100000040)</t>
  </si>
  <si>
    <t>диван Лилия 2-х местный (инвентарный номер 010134100000047)</t>
  </si>
  <si>
    <t>Кафедра выдачи (инвентарный номер 010137100000138)</t>
  </si>
  <si>
    <t>Книги (П.И. Рычкова) "Жизнь и деятельность" 2017</t>
  </si>
  <si>
    <t>Книга "Топография Оренбургская" П.И.Рычкова (2017)</t>
  </si>
  <si>
    <t>05.04.2022 Постановление администрации муниципалього образования Подгородне-Покровский сельсовет Оренбургского района Оренбургской области №144-п "О прекращении права оперативного управления муниципального имущества"                                 04.10.2013  №161 решение Совета депутатов муниципального образования Подгородне-Покровский сельсовет Оренбургского района</t>
  </si>
  <si>
    <t>Книги основные (2017) 53 экз</t>
  </si>
  <si>
    <t>Монитор TFT 17" LG Flatron (инвентарный номер 010137100000079)</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</si>
  <si>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t>
  </si>
  <si>
    <t>Принтер EPSON L200 c CHПЧ (инвентарный номер 010137100000114)</t>
  </si>
  <si>
    <t>05.04.2022 Постановление администрации муниципалього образования Подгородне-Покровский сельсовет Оренбургского района Оренбургской области №144-п "О прекращении права оперативного управления муниципального имущества"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</si>
  <si>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Тумба формулярная (инвентарный номер 010137100000204</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</si>
  <si>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t>
  </si>
  <si>
    <t>Тумба 466*500*719 (инвентарный номер 010137100000205)</t>
  </si>
  <si>
    <t>05.04.2022 Постановление администрации муниципалього образования Подгородне-Покровский сельсовет Оренбургского района Оренбургской области №144-п "О прекращении права оперативного управления муниципального имущества"                     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28.12.2016 распоряжение администрации муниципального образования Подгородне-Покровский сельсвоет №78-р "Об утверждении перечня особо ценного имущества"</t>
  </si>
  <si>
    <t>Учебные пособия (инвентарный номер 010137100000053)</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</si>
  <si>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</si>
  <si>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Шкаф каталожный (инвентарный номер 010137100000203)</t>
  </si>
  <si>
    <t>Шкаф модульный (инвентарный номер 010137100000181)</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</si>
  <si>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</si>
  <si>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05.04.2022 Постановление администрации муниципалього образования Подгородне-Покровский сельсовет Оренбургского района Оренбургской области №144-п "О прекращении права оперативного управления муниципального имущества"                                                                        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</si>
  <si>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</si>
  <si>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"Книга памяти жертв политических репрессий в Оренбургской области" (инвентарный номер 010137100000371)</t>
  </si>
  <si>
    <t>Книги</t>
  </si>
  <si>
    <t>Альбом "Главные документы ВОВ"</t>
  </si>
  <si>
    <t>Жалюзи 6 (инвентарный номер 010137100000233)</t>
  </si>
  <si>
    <t>Жалюзи 6 (инвентарный номер 010137100000288)</t>
  </si>
  <si>
    <t>Жалюзи 6 (инветарный номер 010137100000289)</t>
  </si>
  <si>
    <t>Жалюзи 6 (инвентарный номер 010137100000290)</t>
  </si>
  <si>
    <t>Книги (Оренбургский пуховый платок, Гостиный двор №38,39) 2017</t>
  </si>
  <si>
    <t>Книжный фонд (безвозмездно) 197</t>
  </si>
  <si>
    <t>Книжный фонд 8405 экз (инвентарный номер 010137100000058)</t>
  </si>
  <si>
    <t>Книжный фонд (безвозмездно) 30 экз - 2021г</t>
  </si>
  <si>
    <t>Книжный фонд (безвозмездно) 35 экз</t>
  </si>
  <si>
    <t>Книжный фонд (безвозмездно) 39 экз</t>
  </si>
  <si>
    <t>Книжный фонд (безвозмездно) 66 экз - 2021г</t>
  </si>
  <si>
    <t>Книжный фонд (безвозмездно) 73 экз</t>
  </si>
  <si>
    <t>Монитор TFT Компьютер в сборе: системный блок IntelCore i-3, монитор Philips 21.5 223V5LSV" LG Flatron</t>
  </si>
  <si>
    <t>Литература 104 наименования</t>
  </si>
  <si>
    <t>Литература 105 наименования</t>
  </si>
  <si>
    <t>Литература 125экз. 2018г.</t>
  </si>
  <si>
    <t>Литература 142 экз 2020г</t>
  </si>
  <si>
    <t>Литература 165 наименований (инвентарный номер 010137100000183)</t>
  </si>
  <si>
    <t>Литература 18 экз 2020г.</t>
  </si>
  <si>
    <t>Литература 186 экз 2018г.</t>
  </si>
  <si>
    <t>Литература 2017 год (Книж мир) 268 экз</t>
  </si>
  <si>
    <t>Литература 2017 год (книж мир) 131 экз</t>
  </si>
  <si>
    <t>Литература 204 наименование (инвентарный номер 010137100000380)</t>
  </si>
  <si>
    <t>Литература 253 наименования</t>
  </si>
  <si>
    <t>Литература 28 наименований (инвентарный номер 010137100000386)</t>
  </si>
  <si>
    <t>Литература 308 наименований (инвентарный номер 010137100000323)</t>
  </si>
  <si>
    <t>Литература 35 наименований</t>
  </si>
  <si>
    <t>Литература 62 наименования (инвентарный номер 010137100000098)</t>
  </si>
  <si>
    <t>Литература 91 наименование (инвентарный номер 010137100000372)</t>
  </si>
  <si>
    <t>Литература дар чит акт 3 28/06/17 67экз</t>
  </si>
  <si>
    <t>Литература дар чит акт 4 30/05/17 50экз</t>
  </si>
  <si>
    <t>Литература проект И.Лориной "Книги сельским библиотекам"</t>
  </si>
  <si>
    <t>Многофунциональное устройство Kyocera Mita TASKalfa1800</t>
  </si>
  <si>
    <t>Ноутбук ASUSX55A b980/2Gb/320Gb/DVDRW/15.6/Wifi/Win8 (инвентарный номер 010137100000200)</t>
  </si>
  <si>
    <t>оборудование в мини музей (инвентарный номер 010137100000387)</t>
  </si>
  <si>
    <t>Планшет Huawei T5 10 32Gb 3G LTE (инвентарный номер 010137100000489)</t>
  </si>
  <si>
    <t>Проектор Epson EB-X18</t>
  </si>
  <si>
    <t>Сплит-система QuattroClima QV-A18WA/QN-A18WA (инвенторный номер 010137100000296)</t>
  </si>
  <si>
    <t>Стелаж А-4 (инвенторный номер 010137100000236)</t>
  </si>
  <si>
    <t>Стелаж А-4 (инвенторный номер 010137100000270)</t>
  </si>
  <si>
    <t>Стелаж А-4 (инвенторный номер 010137100000271)</t>
  </si>
  <si>
    <t>Стеллаж односторонний 1 (инвенторный номер 010137100000139)</t>
  </si>
  <si>
    <t>Стеллаж односторонний 10  (инвенторный номер 010137100000162)</t>
  </si>
  <si>
    <t>Стеллаж односторонний 11 (инвенторный номер 010137100000163)</t>
  </si>
  <si>
    <t>Стеллаж односторонний 12 (инвенторный номер 010137100000164)</t>
  </si>
  <si>
    <t>Стеллаж односторонний 13 (инвенторный номер 010137100000165)</t>
  </si>
  <si>
    <t>Стеллаж односторонний 14 (инвенторный номер 010137100000166)</t>
  </si>
  <si>
    <t>Стеллаж односторонний 15 (инвенторный номер 010137100000167)</t>
  </si>
  <si>
    <t>Стеллаж односторонний 16 (инвенторный номер 010137100000169)</t>
  </si>
  <si>
    <t>Стеллаж односторонний 17 (инвенторный номер 010137100000170)</t>
  </si>
  <si>
    <t>Стеллаж односторонний 18 (инвенторный номер 010137100000171)</t>
  </si>
  <si>
    <t>Стеллаж односторонний 19 (инвенторный номер 010137100000172)</t>
  </si>
  <si>
    <t>Стеллаж односторонний 2 (инвенторный номер 010137100000154)</t>
  </si>
  <si>
    <t>Стеллаж односторонний 20 (инвенторный номер 010137100000173)</t>
  </si>
  <si>
    <t>Стеллаж односторонний 21 (инвенторный номер 010137100000174)</t>
  </si>
  <si>
    <t>Стеллаж односторонний 22 (инвенторный номер 010137100000175)</t>
  </si>
  <si>
    <t>Стеллаж односторонний 23 (инвенторный номер 010137100000176)</t>
  </si>
  <si>
    <t>Стеллаж односторонний 24 (инвенторный номер 010137100000177)</t>
  </si>
  <si>
    <t>Стеллаж односторонний 25 (инвенторный номер 010137100000178)</t>
  </si>
  <si>
    <t>Стеллаж односторонний 26 (инвенторный номер 010137100000179)</t>
  </si>
  <si>
    <t>Стеллаж односторонний 27 (инвенторный номер 010137100000180)</t>
  </si>
  <si>
    <t>Стеллаж односторонний 3 (инвенторный номер 010137100000155)</t>
  </si>
  <si>
    <t>Стеллаж односторонний 4 (инвенторный номер 010137100000156)</t>
  </si>
  <si>
    <t>Стеллаж односторонний 5 (инвенторный номер 010137100000157)</t>
  </si>
  <si>
    <t>Стеллаж односторонний 6 (инвенторный номер 010137100000158)</t>
  </si>
  <si>
    <t>Стеллаж односторонний 7 (инвенторный номер 010137100000159)</t>
  </si>
  <si>
    <t>Стеллаж односторонний 8 (инвенторный номер 010137100000160)</t>
  </si>
  <si>
    <t>Стеллаж односторонний 9 (инвенторный номер 010137100000161)</t>
  </si>
  <si>
    <t>Фотоаппарат Canon Power Shot SX510HS</t>
  </si>
  <si>
    <t>ЦФ Nikon D3500-18-55 P VR BK EU (инвенторный номер 010137100000471)</t>
  </si>
  <si>
    <t>Шкаф для документации 2 (инвентарный номер 010137100000182)</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</si>
  <si>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</si>
  <si>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Шкаф для журналов №1 (инвентарный номер 010137100000206)</t>
  </si>
  <si>
    <t>Шкаф для журналов №2 (инвентарный номер 010137100000207)</t>
  </si>
  <si>
    <t>Радиотелефоны 1 (инвентарный номер 010137100000096)</t>
  </si>
  <si>
    <t>Стеллаж №1,2 580*200*2100 (2шт)</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</si>
  <si>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</si>
  <si>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 xml:space="preserve"> 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</si>
  <si>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Стол №1  1200*600*750 (инвентарный номер 010137100000202)</t>
  </si>
  <si>
    <t>Стол №2  1200*600*751</t>
  </si>
  <si>
    <t>Стол №3  1200*600*752</t>
  </si>
  <si>
    <t>Стол №4  1200*600*753</t>
  </si>
  <si>
    <t>Стол №5  1200*600*754</t>
  </si>
  <si>
    <t>Стол №6  1200*600*755</t>
  </si>
  <si>
    <t>Шкаф №1, №2, №3, №4  530*290*2100 (4шт)</t>
  </si>
  <si>
    <t>Часы настенные TROYRA, круг, белые, черная рамка 29*29*3,5 см</t>
  </si>
  <si>
    <t>28.06.2022 Распоряжение администрации муниципального образования Подгородне-Покровский сельсовет Оренбургского района Оренбургской области №41-р "О принятии на учет основных средств"</t>
  </si>
  <si>
    <t>Устройство Скейт-парка ул.Покровская с.П-Покровка (инвентарный номер 110132020600013)</t>
  </si>
  <si>
    <t>Устройство тротуара по ул.Полуденная (от ул.Елшанская до ул.Российская) в с.Подгородняя Покровка (инвентарный номер 110132000600001)</t>
  </si>
  <si>
    <t>Стол для посетителей (ЗАГС)</t>
  </si>
  <si>
    <t>Администрация муниципального образования Подгородне-Покровский сельсовет Оренбургского района Оренбургской области</t>
  </si>
  <si>
    <t>Пайп (Half-pipe 1.5m) (инвентарный номер 110132020700012)</t>
  </si>
  <si>
    <t>Трамплин с платформой (Flatbank 1.5) (инвентарный номер 110132020600014)</t>
  </si>
  <si>
    <t>Трамплин с платформой (Flatbank 1.2) (инвентарный номер 110132020700014)</t>
  </si>
  <si>
    <t>Пирамида (инвентарный номер 110132020700016)</t>
  </si>
  <si>
    <t>Фанбокс с гранью (funbox+edge) (инвентарный номер 110132020700017)</t>
  </si>
  <si>
    <t>Лестница (инвентарный номер 110132020700018)</t>
  </si>
  <si>
    <t>Рампа с гребнем (инвентарный номер 110132020700019)</t>
  </si>
  <si>
    <t>Рампа для прыжков с платформой (Quater 2.1) (инвентарный номер 110132020700020)</t>
  </si>
  <si>
    <t>Рампа для прыжков с платформой (Quater 1.2) (инвентарный номер 110132020700015)</t>
  </si>
  <si>
    <t>Рампа для прыжков с платформой (Quater 1.5) (инвентарный номер 110132020700013)</t>
  </si>
  <si>
    <t>Трамплин с платформой (Flatbank 2.1) (инвентарный номер 110132020700021)</t>
  </si>
  <si>
    <t>Горка (инветарный номер 110132020700022)</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</si>
  <si>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t>
  </si>
  <si>
    <t>56:21:1801002:4604</t>
  </si>
  <si>
    <t>земельный участок (спорт)</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</si>
  <si>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улица Переволоцкая</t>
  </si>
  <si>
    <t>56:21:1801002:4605</t>
  </si>
  <si>
    <t>10.06.2022 №56:21:1801002:4605-56/217/2022-1 постоянное (бессрочное) пользование</t>
  </si>
  <si>
    <t>земельный участок (общего пользования код 12.0 - тротуар)</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</si>
  <si>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улица Советская</t>
  </si>
  <si>
    <t>16.06.2022 №56:21:0000000:20814-56/217/2022-1 постоянное (бессрочное) пользование</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</si>
  <si>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улица Кооперативная</t>
  </si>
  <si>
    <t>56:21:0000000:20813</t>
  </si>
  <si>
    <t>56:21:0000000:20814</t>
  </si>
  <si>
    <t>16.06.2022 №56:21:0000000:20813-56/217/2022-1 постоянное (бессрочное) пользование</t>
  </si>
  <si>
    <t xml:space="preserve">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переулок Вишневый </t>
  </si>
  <si>
    <t>56:21:1801004:1773</t>
  </si>
  <si>
    <t>17.06.2022 №56:21:1801004:1773-56/217/2022-1 постоянное (бессрочное) пользование</t>
  </si>
  <si>
    <t>Табличка на оцинковке "Указатель"  2х0,5м. (12 шт.)</t>
  </si>
  <si>
    <t xml:space="preserve">29 июля 2022 №289-п "О передаче имущества в оперативное управление в МБУ "Благоустройство" муниципального образования Подгородне-Покровский сельсвоет Оренбургского района Оренбургской области постановление администрации муниципального образования Подгородне-Покровский сельсовет Оренбургского района Оренбургской области </t>
  </si>
  <si>
    <t>Табличка на оцинковке 0,6*0,5м "Купание запрещено" (4 шт.)</t>
  </si>
  <si>
    <t>Мусорный контейнер 1100л 1 (инв.№110136060700002)</t>
  </si>
  <si>
    <t>Мусорный контейнер 1100л 2 (инв.№110136060700001)</t>
  </si>
  <si>
    <t>Мусорный контейнер 1100л 3 (инв.№110136060700003)</t>
  </si>
  <si>
    <t>Мусорный контейнер 1100л 4 (инв.№ 110136060700004)</t>
  </si>
  <si>
    <t>земельный участок (для индивидуального жилищного строительства)</t>
  </si>
  <si>
    <t>56:21:1801003:1531</t>
  </si>
  <si>
    <t>12.07.20222 56:21:1801003:1531-56/217/2022-2  муниципальная собственность</t>
  </si>
  <si>
    <t>56:21:1801002:4384</t>
  </si>
  <si>
    <t>земельный участок (детская площадка)</t>
  </si>
  <si>
    <t>30.08.2022 56:21:1801002:4384-56/217/2022-1 постоянное (бессрочнон) пользование</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</si>
  <si>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ул.Бр.Стукаловых</t>
  </si>
  <si>
    <t>56:21:1801002:4314</t>
  </si>
  <si>
    <t>30.08.2022 56:21:1801002:4314-56/217/2022-1 постоянное (бессрочнон) пользование</t>
  </si>
  <si>
    <t>Разведочно-эксплуатационная скважина (соооружение)</t>
  </si>
  <si>
    <t>Разведочно-эксплуатационная скважина  (соооружение)</t>
  </si>
  <si>
    <t>Российская Федерация, Оренбургская обл., Оренбургский р-н, с/с Подгородне-Покровский с.Подгородняя Покровка, пер.Алмазный</t>
  </si>
  <si>
    <t>56:21:1801002:4617</t>
  </si>
  <si>
    <t>56:21:1801002:4623</t>
  </si>
  <si>
    <t>171 м.</t>
  </si>
  <si>
    <t>56:21:1801002:4622</t>
  </si>
  <si>
    <t>147 м.</t>
  </si>
  <si>
    <t xml:space="preserve">сооружение дорожного транспорта </t>
  </si>
  <si>
    <t>Российская Федерация, Оренбургская обл., Оренбургский р-н, с/с Подгородне-Покровский с.Павловка, улица Изобильная</t>
  </si>
  <si>
    <t>56:21:1803001:832</t>
  </si>
  <si>
    <t>203 м.</t>
  </si>
  <si>
    <t>07.09.2022 собственность №56:21:1803001:832-56/217/2022-1</t>
  </si>
  <si>
    <t>30.09.2022 №419-п постановление админитсрации муниципального образования Подгородне-Покровский сельсвоет Оренбургского района Оренбургской области "Об исключении из реестра муници-пального имущества муниципального образования Подгородне-Покровский сельсовет Оренбургского района Оренбургской области объект недвижимости"</t>
  </si>
  <si>
    <t>18.10.2022 №442-п постановление админитсрации муниципального образования Подгородне-Покровский сельсвоет Оренбургского района Оренбургской области "Об исключении из реестра муници-пального имущества муниципального образования Подгородне-Покровский сельсовет Оренбургского района Оренбургской области объект движимое имущество"</t>
  </si>
  <si>
    <t>Сооружение (система водоснабжения - водопровод, башни водонапорные, артскважины)</t>
  </si>
  <si>
    <t>земельный участок (под котельной по пер.Алмазный)</t>
  </si>
  <si>
    <t>Российская Федерация, Оренбургская область, р-н Оренбургский, с/с Подгородне-Покровский с.Подгородняя Покровка, пер.Алмазный</t>
  </si>
  <si>
    <t>56:21:1801002:4685</t>
  </si>
  <si>
    <t>21.10.2022 собственность 56:21:1801002:4685-56/217/2022-5</t>
  </si>
  <si>
    <t>Дорожный знак 1.17 (1 тип,пл В)(700х700мм,флуоресцентный кант) (10 шт.)</t>
  </si>
  <si>
    <t>муниципальное образования Подгородне-Покровский сельсовет Оренбургского района Оренбургской области</t>
  </si>
  <si>
    <t>Дорожный знак 1.23 (1 тип,пл В)(700х700мм,флуоресцентный кант)</t>
  </si>
  <si>
    <t>Дорожный знак 3.24(20км/ч) (1 тип,пл В)(700х700мм,флуоресцентный кант) (3 шт.)</t>
  </si>
  <si>
    <t>Дорожный знак 3.24(40км/ч) (1 тип,пл В)(700х700мм,флуоресцентный кант) (2 шт.)</t>
  </si>
  <si>
    <t>9300,0,</t>
  </si>
  <si>
    <t>Дорожный знак 8.2.1 (1 тип,пл В)(700х700мм,флуоресцентный кант) (4 шт.)</t>
  </si>
  <si>
    <t>Бесконтактный термометр GP-300 (3 шт.)</t>
  </si>
  <si>
    <t>Кресло руководителя Helmi HL-E16 "Content",ткань/сетка/экокожа черная,хром 1 (1 шт.)</t>
  </si>
  <si>
    <t>Кресло руководителя Helmi HL-E16 "Content",ткань/сетка/экокожа черная,хром 2 (1 шт.)</t>
  </si>
  <si>
    <t>Световые консоли СК-123 (5 шт.) 110134031000003, 110134031000004, 110134031000005, 110134031000006, 110134031000007</t>
  </si>
  <si>
    <t>аренда 26.10.2022 №56:21:1801003:1531-56/217/2022-4 Логутов С.Н.</t>
  </si>
  <si>
    <t>Российская Федерация, обл.Оренбургская, р-н Оренбургский, с/с Подгородне-Покровский сельсовет, с/т Мичуринец, участок 54а</t>
  </si>
  <si>
    <t>56:21:1811001:46</t>
  </si>
  <si>
    <t>30.06.2020 рег.№56:21:1811001:46-56/001/2020-6 общедолевая собственность, доля в праве 1/2</t>
  </si>
  <si>
    <t>Российская Федерация, Оренбургская область, Оренбургский район, с/с Подгородне-Покровский, с.Подгородняя Покровка, пер.Алмазный, уч.№744-745</t>
  </si>
  <si>
    <t>56:21:1801002:4620</t>
  </si>
  <si>
    <t>03.11.2022 постановление админитсрации муниципального образования Подгородне-Покровский сельсовет Оренбургского района Оренбургской области №463-п "О передаче объекта недвижимого имущества муниципальной собственности в хозяйственное ведение муниципальному предриятию "Подгородне-Покровское" админитсрации муниципального образования Оренбургского района Оренбургской области"                  01.11.2022 собственность 56:21:1801002:4620-56/217/2022-3</t>
  </si>
  <si>
    <t>тепловые сети (сооружение коммунального хозяйства) (инв.№110112040900002)</t>
  </si>
  <si>
    <t>система газоснабжения (сооружения коммунального хозяйства) (инв.№110112040900001)</t>
  </si>
  <si>
    <t>система водоснабжения (сооружения коммунального хозяйства) (инв.№110112040900003)</t>
  </si>
  <si>
    <t>сооружение (котельная нового детского сада, школы) (инв.№110112041100001)</t>
  </si>
  <si>
    <t>Гирлянда Белт Лайт ВЕ-zon Standart, черный, 2 жилы, шаг 4 0 см, Е27, влагостойкая 350 метр</t>
  </si>
  <si>
    <t>Бункер 8м3 (толщина металла 2/3) с.Павловка №1  (инв.№110136061100004)</t>
  </si>
  <si>
    <t>Бункер 8м3 (толщина металла 2/3) с.Павловка №2 (инв.№110136061100005)</t>
  </si>
  <si>
    <t>Бункер 8м3 (толщина металла 2/3) с.Павловка №3 (инв.№110136061100006)</t>
  </si>
  <si>
    <t>Бункер 8м3 (толщина металла 2/3) с.Павловка №4 (инв.№110136061100007)</t>
  </si>
  <si>
    <t>Кофемашина SAECO LIRIKA (приемная) (инв.№110134051100058)</t>
  </si>
  <si>
    <t>30 ноября 2022 №68-р "О принятии на учет основных средств" распоряжение админитсрации муниципального образования Подгородне-Покровский сельсове Оренбургского района Оренбургской области</t>
  </si>
  <si>
    <t>28 октября 2022 №64-р "О принятии на учет основных средств" распоряжение админитсрации муниципального образования Подгородне-Покровский сельсове Оренбургского района Оренбургской области</t>
  </si>
  <si>
    <t>16 ноября 2022 №475-п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постановление админитсрации муниципального образования Подгородне-Покровский сельсове Оренбургского района Оренбургской области                                                                    28 октября 2022 №64-р "О принятии на учет основных средств" распоряжение админитсрации муниципального образования Подгородне-Покровский сельсове Оренбургского района Оренбургской области</t>
  </si>
  <si>
    <t>пылесос для сухой и влажной уборки GHIBLI POWER WD 22P UFS  (инв.№110136051000001)</t>
  </si>
  <si>
    <t>муниципальное образование Подгородне-Покровский сельсовет Оренбургского района Оренбургской области</t>
  </si>
  <si>
    <t xml:space="preserve">27 декабря 2022 №561-п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t>
  </si>
  <si>
    <t>Заглубленный контейнер 3 (инв.№  110132060100003)</t>
  </si>
  <si>
    <t>Заглубленный контейнер 4 (инв. №110134060300002)</t>
  </si>
  <si>
    <t>Топиари "Бегемот мал" 1,0*1,95*0,6 (инв. №110134031200019)</t>
  </si>
  <si>
    <t>Топиари "Горилла с маской" сред (инв. № 110134031200015)</t>
  </si>
  <si>
    <t>Топиари "Динозавр Тираннозавр" малый 1,5мх3,4мх0,9м (инв. № 110134031200018)</t>
  </si>
  <si>
    <t>Топиари "Медведь" большой 2,5мх1,5х0,8м (инв. №110134031200016)</t>
  </si>
  <si>
    <t>Топиари "Носорог" малый 1,1мх2,1мх0,8м (инв. №110134031200021)</t>
  </si>
  <si>
    <t>Топиари "Руки"Сердце"" (садовая скульптура парк) (инв. №1101340308000010</t>
  </si>
  <si>
    <t>Топиари "Слон" 1,5мх2,6мх1,7м (инв. №110134031200020)</t>
  </si>
  <si>
    <t>Топиари "Слон" малый 1,15мх1,65мх0,9м (инв. №110134031200017)</t>
  </si>
  <si>
    <t>Световые консоли СК-113 с.Павловка (инв. № 110134031200031)</t>
  </si>
  <si>
    <t>Световые консоли СК-113 с.Павловка (инв. № 110134031200032)</t>
  </si>
  <si>
    <t>Световые консоли СК-113 с.Павловка (инв. № 110134031200033)</t>
  </si>
  <si>
    <t>Световые консоли СК-113 с.Павловка (инв. № 110134031200034)</t>
  </si>
  <si>
    <t>Световые консоли СК-117 с.Павловка (инв. № 110134031200027)</t>
  </si>
  <si>
    <t>Световые консоли СК-117 с.Павловка (инв. № 110134031200028)</t>
  </si>
  <si>
    <t>Световые консоли СК-117 с.Павловка (инв. № 110134031200029)</t>
  </si>
  <si>
    <t>Световые консоли СК-117 с.Павловка (инв. № 110134031200030)</t>
  </si>
  <si>
    <t>Световые консоли СК-123 (инв. № 110134031000003)</t>
  </si>
  <si>
    <t>Световые консоли СК-123 (инв. № 110134031000004)</t>
  </si>
  <si>
    <t>Световые консоли СК-123 (инв.№ 110134031000005)</t>
  </si>
  <si>
    <t>Световые консоли СК-123 (инв. № 110134031000006)</t>
  </si>
  <si>
    <t>Световые консоли СК-123 (инв.№ 110134031000007)</t>
  </si>
  <si>
    <t>Световые консоли СК-123 (инв. № 110134031200023)</t>
  </si>
  <si>
    <t>Световые консоли СК-123 (инв. № 110134031200024)</t>
  </si>
  <si>
    <t>Световые консоли СК-123 (инв.№ 110134031200025)</t>
  </si>
  <si>
    <t>Световые консоли СК-123 (инв.№ 110134031200026)</t>
  </si>
  <si>
    <t>Металлоконструкция для флага (инв. №110136031200003)</t>
  </si>
  <si>
    <t>Информационные таблички (парк топиари)</t>
  </si>
  <si>
    <t>Лавочка 1,5 метра Скейт-парк №1</t>
  </si>
  <si>
    <t>Лавочка 1,5 метра Скейт-парк №2</t>
  </si>
  <si>
    <t>Лавочка 1,5 метра Скейт-парк №3</t>
  </si>
  <si>
    <t>Табличка "Правила использования Скейт-парка",размер 1,8*1м(оцинковка)</t>
  </si>
  <si>
    <t>Табличка 25*25см с кармашком (серебр.двухслойный пластик с гравировкой)</t>
  </si>
  <si>
    <t>табличка ПВХ 40х50см (для контейнерных площадок ТКО и КГО)</t>
  </si>
  <si>
    <t>Остановочный павильон</t>
  </si>
  <si>
    <t>23 декабря 2022 распоряжение администрации муниципального образования Подгородне-Покровский сельсовет Оренбургского района Оренбургской области №75-р "О списании основных средств"                                      30 ноября 2021 распоряжение администрации муниципального образования Подгородне-Покровский сельсовет Оренбургского района Оренбуургской области №51-р "О принятии на учет основных средств"</t>
  </si>
  <si>
    <t>право  прекращено</t>
  </si>
  <si>
    <t>23 декабря 2022 распоряжение администрации муниципального образования Подгородне-Покровский сельсовет Оренбургского района Оренбургской области №75-р "О списании основных средств"                                    30 ноября 2021 распоряжение администрации муниципального образования Подгородне-Покровский сельсовет Оренбургского района Оренбуургской области №51-р "О принятии на учет основных средств"</t>
  </si>
  <si>
    <t>23 декабря 2022 распоряжение администрации муниципального образования Подгородне-Покровский сельсовет Оренбургского района Оренбургской области №75-р "О списании основных средств"                              30 ноября 2021 распоряжение администрации муниципального образования Подгородне-Покровский сельсовет Оренбургского района Оренбуургской области №51-р "О принятии на учет основных средств"</t>
  </si>
  <si>
    <t>Флаг РФ (3 шт.)</t>
  </si>
  <si>
    <t>Флаг Оренбургского района (3 шт.)</t>
  </si>
  <si>
    <t>Стул Соната-Комфорт черный каркас подлокотники венге (9 шт)</t>
  </si>
  <si>
    <t>Геотекстиль (Полотно нетканое иглопробивное Дорнит GEONOR GT ECO 300г/м2) дет.площадка ул Покровская 1800 м2 (инв.№ 110136031200002)</t>
  </si>
  <si>
    <t>Гирлянда уличная (100 ламп, 10 шт) (инв.№ 110136031200004)</t>
  </si>
  <si>
    <t>Программа 1С:Похозяйственный учет (инв. №110134030100002)</t>
  </si>
  <si>
    <t>Световые консоли СК-183 (инв.№ 110134031200022)</t>
  </si>
  <si>
    <r>
      <t xml:space="preserve">   </t>
    </r>
    <r>
      <rPr>
        <u val="single"/>
        <sz val="14"/>
        <rFont val="Times New Roman"/>
        <family val="1"/>
      </rPr>
      <t xml:space="preserve"> 27 декабря 2022 №561-п</t>
    </r>
    <r>
      <rPr>
        <sz val="14"/>
        <rFont val="Times New Roman"/>
        <family val="1"/>
      </rPr>
      <t xml:space="preserve">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t>
    </r>
    <r>
      <rPr>
        <u val="single"/>
        <sz val="14"/>
        <rFont val="Times New Roman"/>
        <family val="1"/>
      </rPr>
      <t>26 декабря 2022 №76-р</t>
    </r>
    <r>
      <rPr>
        <sz val="14"/>
        <rFont val="Times New Roman"/>
        <family val="1"/>
      </rPr>
      <t xml:space="preserve">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r>
  </si>
  <si>
    <r>
      <rPr>
        <u val="single"/>
        <sz val="14"/>
        <rFont val="Times New Roman"/>
        <family val="1"/>
      </rPr>
      <t>26 декабря 2022 №76-р</t>
    </r>
    <r>
      <rPr>
        <sz val="14"/>
        <rFont val="Times New Roman"/>
        <family val="1"/>
      </rPr>
      <t xml:space="preserve">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r>
  </si>
  <si>
    <r>
      <t xml:space="preserve"> </t>
    </r>
    <r>
      <rPr>
        <u val="single"/>
        <sz val="14"/>
        <rFont val="Times New Roman"/>
        <family val="1"/>
      </rPr>
      <t>26 декабря 2022 №76-р</t>
    </r>
    <r>
      <rPr>
        <sz val="14"/>
        <rFont val="Times New Roman"/>
        <family val="1"/>
      </rPr>
      <t xml:space="preserve">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r>
  </si>
  <si>
    <r>
      <t xml:space="preserve">   </t>
    </r>
    <r>
      <rPr>
        <u val="single"/>
        <sz val="14"/>
        <rFont val="Times New Roman"/>
        <family val="1"/>
      </rPr>
      <t>26 декабря 2022 №76-р</t>
    </r>
    <r>
      <rPr>
        <sz val="14"/>
        <rFont val="Times New Roman"/>
        <family val="1"/>
      </rPr>
      <t xml:space="preserve">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r>
  </si>
  <si>
    <t>23 декабря 2022 №75-р  Распоряжение администрации муниципального образования Подгородне-Покровский сельсовет Оренбургского района Оренбургской области "О списании основных средств"</t>
  </si>
  <si>
    <t>Флаг триколор 1,3*0,9м</t>
  </si>
  <si>
    <t>Звезда (40 см)</t>
  </si>
  <si>
    <t>23 декабря 2022 №75-р  Распоряжение администрации муниципального образования Подгородне-Покровский сельсовет Оренбургского района Оренбургской области "О списании основных средств"                                     30.11.2020 №79-р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</si>
  <si>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 xml:space="preserve">     23 декабря 2022 распоряжение администрации муниципального образования Подгородне-Покровский сельсовет Оренбургского района Оренбургской области №75-р "О списании основных средств"                                    29 декабря 2021 №55-р "О принятии на учет основных средств"</t>
  </si>
  <si>
    <t>Монитор 18,5* LG W1943S-PFV.AEUK Flatron 2 (инв. №010103400010027)</t>
  </si>
  <si>
    <t>26 декабря 2022 №77-р  Распоряжение администрации муниципального образования Подгородне-Покровский сельсовет Оренбургского района Оренбургской области "О списании основных средств"</t>
  </si>
  <si>
    <t>Системный блок ПК DEXP Aquilon О100 Celeron J1800 (инв. №110134021200005)</t>
  </si>
  <si>
    <r>
      <rPr>
        <u val="single"/>
        <sz val="14"/>
        <rFont val="Times New Roman"/>
        <family val="1"/>
      </rPr>
      <t>16 ноября 2022 №474-п</t>
    </r>
    <r>
      <rPr>
        <sz val="14"/>
        <rFont val="Times New Roman"/>
        <family val="1"/>
      </rPr>
      <t xml:space="preserve"> "О передаче имущества в оперативное управление в МБУК ЦК с. Подгородняя Покровка" постановление администрации муниципального образования Подгородне-Покровский сельсовет Оренбургского района Оренбургской области                   </t>
    </r>
    <r>
      <rPr>
        <u val="single"/>
        <sz val="14"/>
        <rFont val="Times New Roman"/>
        <family val="1"/>
      </rPr>
      <t>16 ноября 2022 №478-п</t>
    </r>
    <r>
      <rPr>
        <sz val="14"/>
        <rFont val="Times New Roman"/>
        <family val="1"/>
      </rPr>
      <t xml:space="preserve"> "О снятии имущества в оперативном управлении в МБУК ЦК с. Подгородняя Покровка" постановление администрации муниципального образования Подгородне-Покровский сельсовет Оренбургского района Оренбургской области</t>
    </r>
  </si>
  <si>
    <t>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30.06.2020 №49-р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</si>
  <si>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t>заглубленный контейнер 10 (1) (инв. №110132060600002)</t>
  </si>
  <si>
    <t>заглубленный контейнер 11 (1) (инв. №110132060600001)</t>
  </si>
  <si>
    <t>заглубленный контейнер 8 (1) (инв. №11013206050000)</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</si>
  <si>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12.05.2020 №43-р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</si>
  <si>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заглубленный контейнер 9 (1) (инв. №110132060500001)</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</si>
  <si>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22.09.2020 №60-р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</si>
  <si>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25.03.2020 №27-р распоряжение администрации муниципального образования Подгородне-Покровский сельсовет Оренбургского района Оренбургсокй области</t>
  </si>
  <si>
    <r>
      <t xml:space="preserve">Заглубленный контейнер 6 (инв. №110134060100002)                                               </t>
    </r>
    <r>
      <rPr>
        <u val="single"/>
        <sz val="14"/>
        <rFont val="Times New Roman"/>
        <family val="1"/>
      </rPr>
      <t>площадка для сбора ТКО (заглуб.конт) 6</t>
    </r>
  </si>
  <si>
    <r>
      <t xml:space="preserve">Заглубленный контейнер 7 (инв. №110134060100001)                                                </t>
    </r>
    <r>
      <rPr>
        <u val="single"/>
        <sz val="14"/>
        <rFont val="Times New Roman"/>
        <family val="1"/>
      </rPr>
      <t>площадка для сбора ТКО (заглуб.конт) 7</t>
    </r>
  </si>
  <si>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17.03.2020 №19-р  Распоряжение администрации муниципального образования Подгородне-Покровский сельсовет Оренбургского района Оренбургсокй области "О принятии на учет основных средств"</t>
  </si>
  <si>
    <r>
      <t xml:space="preserve">Заглубленный контейнер 5 (инв. №110132060300001)                                               </t>
    </r>
    <r>
      <rPr>
        <u val="single"/>
        <sz val="14"/>
        <rFont val="Times New Roman"/>
        <family val="1"/>
      </rPr>
      <t>площадка для сбора ТКО (заглуб.конт.) 5 (1 шт.)</t>
    </r>
  </si>
  <si>
    <t>Заглубленный контейнер 2 (инв. № 110132060100001)                                                 площадка для сбора ТКО (заглуб.конт.) 2 (1 шт.)</t>
  </si>
  <si>
    <t>Заглубленный контейнер 1 (инв. №110132060100002)                                                площадка для сбора ТКО (заглуб.конт.) 1 (1 шт.)</t>
  </si>
  <si>
    <t>27 декабря 2022 №561-п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28.06.2022 Распоряжение администрации муниципального образования Подгородне-Покровский сельсовет Оренбургского района Оренбургской области №41-р "О принятии на учет основных средств"</t>
  </si>
  <si>
    <t>27 декабря 2022 №561-п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28.06.2022 Распоряжение администрации муниципального образования Подгородне-Покровский сельсовет Оренбургского района Оренбургской области №41-р "О принятии на учет основных средств"</t>
  </si>
  <si>
    <t xml:space="preserve">   27 декабря 2022 №561-п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30 ноября 2022 №68-р "О принятии на учет основных средств" распоряжение админитсрации муниципального образования Подгородне-Покровский сельсове Оренбургского района Оренбургской области</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</si>
  <si>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30.10.2020 №72-р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</si>
  <si>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30.11.2020 №79-р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</si>
  <si>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 декабря 2020 года №82-р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</si>
  <si>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26 февраля 2021 года №15-р распоряжение администрации муниципального образования Подгородне-Покровкий сельсовет Оренбургского района Оренбургской области "О принятии на учет основных средств"</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</si>
  <si>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30.11.2020 №79-р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</si>
  <si>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 xml:space="preserve"> 27.12.2022 №561-п Постановление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30.10.2020 №72-р распоряжение администрации муниципального образования Подгородне-Покровский сельсовет Оренбургского района Оренбургской области "О принятии на учет основных средств"</t>
  </si>
  <si>
    <t>наземный контейнер для ТБО "ECOBIN 3000" (3м3), в сб.,цвет "малахит" 3 (кол-во 1, инв.№110132061000001)</t>
  </si>
  <si>
    <t>наземный контейнер для ТБО "ECOBIN 3000" (3м3), в сб.,цвет "малахит" 4 (кол-во 1, инв.№110134061000001)</t>
  </si>
  <si>
    <t xml:space="preserve">право прекращено </t>
  </si>
  <si>
    <t xml:space="preserve">муниципальное образование Каменоозерный сельсовет Оренбургского района Оренбургской области </t>
  </si>
  <si>
    <t>10 августа 2022 года № 87-р Решение о передаче объекта недвижимости, находящегося в муниципальной собственности муниципального образования Подгородне-Покровский сельсовет Оренбургского района Оренбургской области, в муниципальную собственность муниципального образования Каменоозерный сельсовет Оренбургского района Оренбургской области                        30 декабря 2020 года №187-п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</si>
  <si>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 xml:space="preserve">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№530-п от 20.12.2011 г. Постановление о передаче имущества на праве хозяйственного ведения в муниципальное бюджетное учреждение культуры "Центр культуры и библоиотечного обслуживания муниципального образования Подгородне-Покровскйи сельсовет Оренбургского района Оренбургской области </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</si>
  <si>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№530-п от 20.12.2011 г. Постановление о передаче имущества на праве хозяйственного ведения в муниципальное бюджетное учреждение культуры "Центр культуры и библоиотечного обслуживания муниципального образования Подгородне-Покровскйи сельсовет Оренбургского района Оренбургской области</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</si>
  <si>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№530-п от 20.12.2011 г. Постановление о передаче имущества на праве хозяйственного ведения в муниципальное бюджетное учреждение культуры "Центр культуры и библоиотечного обслуживания муниципального образования Подгородне-Покровскйи сельсовет Оренбургского района Оренбургской области</t>
  </si>
  <si>
    <t>05.04.2022 Постановление администрации                                                                           муниципального образования Подгородне-Покровский сельсовет Оренбургского района Оренбургской области №145-п "О передаче  в оперативное управление в МБУК "ППСМБ" Подгородняя Покровка муниципальное имущество                                                                          30.01.2014 №4 Распоряжение об утверждении перечня особо ценного имущества</t>
  </si>
  <si>
    <t xml:space="preserve">                                                                                    </t>
  </si>
  <si>
    <t>аренда на 5 лет - договор аренды земельного участка №1 от 29.03.2022</t>
  </si>
  <si>
    <t>19.02.2021 постановление администрации муниципального образования Подгородне-Покровский сельсовет №71-п "О передаче объекта муниципальной собственности в хозяйственное ведение муниципальному предприятияю "Подгородне-Покровское" Оренбургского района Оренбургской области                                                                19.02.2021 собственность №56:21:0000000:18313-56/217/2021-3</t>
  </si>
  <si>
    <t>15.09.2022 №383-п                  постановление админитсрации муниципального образования Подгородне-Покровский сельсовет Оренбургского района Оренбургской области "О передаче объектов недвижимого имущества муниципальной собственности в хозяйственное ведение муниципальному предприятию «Подгородне-Покровское» Оренбургского района Оренбург-ской области"                                 06.09.2022                                      56:21:1801002:4617-56/217/2022-3 собственность</t>
  </si>
  <si>
    <t>15.09.2022 №383-п                  постановление админитсрации муниципального образования Подгородне-Покровский сельсовет Оренбургского района Оренбургской области "О передаче объектов недвижимого имущества муниципальной собственности в хозяйственное ведение муниципальному предприятию «Подгородне-Покровское» Оренбургского района Оренбург-ской области"                                 06.09.2022                                      56:21:1801002:4623-56/217/2022-3 собственность</t>
  </si>
  <si>
    <t>15.09.2022 №383-п                  постановление админитсрации муниципального образования Подгородне-Покровский сельсовет Оренбургского района Оренбургской области "О передаче объектов недвижимого имущества муниципальной собственности в хозяйственное ведение муниципальному предприятию «Подгородне-Покровское» Оренбургского района Оренбург-ской области"                                 06.09.2022                                      56:21:1801002:4622-56/217/2022-3 собственность</t>
  </si>
  <si>
    <t>Оренбургская область, р-н Оренбургский, с. Подгородняя Покровка ул.Кооперативная 44/1</t>
  </si>
  <si>
    <t>56:21:1801001:1961</t>
  </si>
  <si>
    <t>помещение (нежилые помещения 2 этаж) (инв.№110112100100001)</t>
  </si>
  <si>
    <t>23.03.2023 оперативное управление, регистрационный номер 56:21:1801001:1961-56/217/2023-4                                                             17.01.2023 муниципальная собственность, регитсрационный номер 56:21:1801001:1961-56/217/2023-3</t>
  </si>
  <si>
    <t>радиотелефон Gigaset А170 DUO RUS Black</t>
  </si>
  <si>
    <t>01 марта 2023 г. №21-р "О принятии на учет основных средств" распоряжение администрации муниципального образования Подгородне-Покровский сельсовет Оренбургского района Оренбургской области</t>
  </si>
  <si>
    <t>МФУ Kyocera ECOSYS M2135dn (1102S03NLO) (инв.№110134030300002)</t>
  </si>
  <si>
    <t>21 марта 2023 г. №26-р "О принятии на учет основных средств" распоряжение администрации муниципального образования Подгородне-Покровский сельсовет Оренбургского района Оренбургской области</t>
  </si>
  <si>
    <t>Программа 1С: Предприятие 8. Клиентская лицензия на 10 рабочих мест (инв.№110134030300003)</t>
  </si>
  <si>
    <t>Пескоразбрасыватель полуприцепной коммунальный модели ПРК-5 (инв.№110134020200001)</t>
  </si>
  <si>
    <t xml:space="preserve">08 февраля 2023 №29-п ""О передаче имущества в оперативное управление в МБУ "Благоустройство"  постановление администрации муниципального образования Подгородне-Покровский сельсовет Оренбургского района Оренбургской области </t>
  </si>
  <si>
    <t>Снегоуборщик RedVerg RD-SB107/15DW-E (15 л.с.,самоход,фара) (инв.№110134040200002)</t>
  </si>
  <si>
    <t>181 350,00</t>
  </si>
  <si>
    <t xml:space="preserve">Светильник Стрит (цв.черный),Опора освещения,Декор №2(алюминий) (инв.№ 110132040200001
110132040100001
110132040200002
110132040200003
110132040100002
110132040100003
110132040100004
110132040100005
110132040100006
110132040100007                                          110132040100008
110132040100009) 12 шт.
</t>
  </si>
  <si>
    <t xml:space="preserve">02 марта 2023г. №56-п "О передаче имущества в оперативное управление в МБУ "Благоустройство" муниципального образования Подгородне-Покровский сельсвоет Оренбургского района Оренбургской области"                                             01 марта 2022 акт №МОБГ-000001 о приеме-передаче объектов нефинансовых активов от 01.12.2021     30.11.2021 решение Совета депутатов муниципального образования Подгородне-Покровский сельсовет Оренбургского района Оренбургской области №49 "О принятии в муниципальную собственность муниципального образования Подгородне-Покровский сельсовет Оренбургского района Оренбургской области объекта движимого имущества, передаваемого из муниципальной собственности муниципального образования Соловьевский сельсовет Оренбургского района Оренбургской области"   </t>
  </si>
  <si>
    <t>Российская Федерация, Оренбургская область, Оренбургский муниципальный район, сельское поселение Подгородне-Покровский сельсовет, Подгородняя Покровка село, Родниковый переулок, земельный участок №6286</t>
  </si>
  <si>
    <t>56:21:1804001:359</t>
  </si>
  <si>
    <t>30.03.2023 собственность 56:21:1804001:359-56/217/2023-3</t>
  </si>
  <si>
    <t>муниципальное образования Подгородне-Покровский сельсвоет Оренбургского района Оренбургской области</t>
  </si>
  <si>
    <t>Российская Федерация, Оренбургская область, Оренбургский муниципальный район, сельское поселение Подгородне-Покровский сельсовет, Подгородняя Покровка село, Уютный переулок, земельный участок №6285</t>
  </si>
  <si>
    <t>56:21:1804001:360</t>
  </si>
  <si>
    <t>30.03.2023 собственность 56:21:1804001:360-56/217/2023-3</t>
  </si>
  <si>
    <t>Российская Федерация, Оренбургская область, Оренбургский муниципальный район, сельское поселение Подгородне-Покровский сельсовет, Подгородняя Покровка село, Солнечная улица, земельный участок №6284</t>
  </si>
  <si>
    <t>56:21:1804001:361</t>
  </si>
  <si>
    <t>30.03.2023 собственность 56:21:1804001:361-56/217/2023-3</t>
  </si>
  <si>
    <t>Оренбургская область, Оренбургский район, Подгородне-Покровский сельсовет, с.Павловка бульвар Молодежный, №3п</t>
  </si>
  <si>
    <t>22.03.2023 собственность 56:21:1802001:2475-56/217/2023-1</t>
  </si>
  <si>
    <t>сооружение (мемориал Победы в с.Павловка)</t>
  </si>
  <si>
    <t>Российская Федерация, Оренбургская область, Оренбургский муниципальный район, сельское поселение Подгородне-Покровский сельсовет, Подгородняя Покровка село, переулок Горный, земельный участок №6289</t>
  </si>
  <si>
    <t>56:21:1804001:354</t>
  </si>
  <si>
    <t>04.04.2023 собственность 56:21:1804001:354-56/217/2023-3</t>
  </si>
  <si>
    <t>Российская Федерация, Оренбургская область, Оренбургский муниципальный район, сельское поселение Подгородне-Покровский сельсовет, Подгородняя Покровка село, переулок Гранитный, земельный участок №6288</t>
  </si>
  <si>
    <t>56:21:1804001:353</t>
  </si>
  <si>
    <t>04.04.2023 собственность 56:21:1804001:353-56/217/2023-3</t>
  </si>
  <si>
    <t>Российская Федерация, Оренбургская область, Оренбургский муниципальный район, сельское поселение Подгородне-Покровский сельсовет, Подгородняя Покровка село, переулок Заводской, земельный участок №6287</t>
  </si>
  <si>
    <t>56:21:1804001:356</t>
  </si>
  <si>
    <t>04.04.2023 собственность 56:21:1804001:356-56/217/2023-3</t>
  </si>
  <si>
    <t>Российская Федерация, Оренбургская область, Оренбургский муниципальный район, сельское поселение Подгородне-Покровский сельсовет, Подгородняя Покровка село, Просторный переулок, земельный участок №6290</t>
  </si>
  <si>
    <t>56:21:1804001:355</t>
  </si>
  <si>
    <t>04.04.2023 собственность 56:21:1804001:355-56/217/2023-3</t>
  </si>
  <si>
    <t>3917 кв.м.</t>
  </si>
  <si>
    <t>Оренбургская область, Оренбургский район, с.П-Покровка, улица Сыртинская, участок №17</t>
  </si>
  <si>
    <t>56:21:1801002:2497</t>
  </si>
  <si>
    <t>18.04.2023 постоянное (бесрочное) пользование 56:21:1801002:2497-56/217/2023-1</t>
  </si>
  <si>
    <t>Оренбургская область, Оренбургский район, с.П-Покровка, улица Подгородняя, участок №16/А</t>
  </si>
  <si>
    <t>56:21:1801002:2864</t>
  </si>
  <si>
    <t>20.04.2023 постоянное (бессрочное) пользование 56:21:1801002:2864-56/217/2023-1</t>
  </si>
  <si>
    <t>25.06.2018 собственность 56:21:1801002:3862-56/001/2018-1</t>
  </si>
  <si>
    <t>25.06.2018 собственность 56:21:1801002:3863-56/001/2018-1</t>
  </si>
  <si>
    <t>Подгородне-Покровский сельсовет с.Павловка бкльвар Молодежный, №3п</t>
  </si>
  <si>
    <t>21/01/2022 собственность 56:21:1803001:390-56/217/2022-2</t>
  </si>
  <si>
    <t>14.01.2022 собственность 56:21:1803001:391-56/217/2022-2</t>
  </si>
  <si>
    <t>20.01.2022 собственность 56:21:1803001:392-56/217/2022-2</t>
  </si>
  <si>
    <t>17.01.2022 собственность 56:21:1803001:393-56/217/2022-2</t>
  </si>
  <si>
    <t>18.01.2022 собственность 56:21:1803001:394-56/217/2022-2</t>
  </si>
  <si>
    <t>14.01.2022 собственность 56:21:1803001:392-56/217/2022-2</t>
  </si>
  <si>
    <t>24.01.2022 собственность 56:21:1803001:397-56/217/2022-2</t>
  </si>
  <si>
    <t>18.01.2017 постоянное (бессрочное) пользование 56:21:1802001:1967-56/001/2017-2</t>
  </si>
  <si>
    <t>24.02.2021 собственность 56:21:0000000:20352-56/217/2021-1</t>
  </si>
  <si>
    <t>26.04.2021 постоянное (бессрочное) пользование 56:21:1801002:4406-56/217/2021-1</t>
  </si>
  <si>
    <t>26.04.2021 постоянное (бессрочное) пользование 56:21:1801001:3563-56/217/2021-1</t>
  </si>
  <si>
    <t xml:space="preserve">26.04.2021 поятоянное (бессрочное) пользование) 56:21:1801002:4405-56/217/2021-1 </t>
  </si>
  <si>
    <t>27.04.2021 постоянное (бессрочное) пользование 56:21:1801003:1509-56/217/2021-1</t>
  </si>
  <si>
    <t>27.04.2021 постоянное (бессрочное) пользование 56:21:1801003:1510-56/217/2021-1</t>
  </si>
  <si>
    <t>28.04.2021 постоянное (бессрочное) пользование 56:21:1801002:4404-56/217/2021-1</t>
  </si>
  <si>
    <t>30.04.2021 постоянное (бессрочное) пользование 56:21:1801001:3562-56/217/2021-1</t>
  </si>
  <si>
    <t>26.04.2021 постоянное (бессрочное) пользование 56:21:1801002:3665-56/217/2021-1</t>
  </si>
  <si>
    <t>29.09.2021 постоянное (бессрочное) пользование 56:21:1801003:1507-56/217/2021-1</t>
  </si>
  <si>
    <t>26.10.2021 постоянное (бессрочное) пользование 56:21:0000000:20516-56/217/2021-1</t>
  </si>
  <si>
    <t>Российская Федерация, Оренбургская область, Оренбургский муниципальный район, сельское поселение Подгородне-Покровский сельсовет с.Подгородняя Покровка улица Переволоцкая, земельный участок №83Б</t>
  </si>
  <si>
    <t xml:space="preserve">30.05.2023 муниципальная собственность № 56:21:1801002:4604-56/217/2023-2            </t>
  </si>
  <si>
    <t>05 июня 2023 №41-р "О принятии на учет основных средств" распоряжение администрации муниципального образования Подгородне-Покровский сельсовет Оренбургского райна Оренбургской области</t>
  </si>
  <si>
    <t>Дорожный знак 3.24(20км/ч) (1 тип,пл В)(700х700мм,флуоресцентный кант)</t>
  </si>
  <si>
    <t>Дорожный знак 1.17 (1 тип,пл В)(700х700мм,флуоресцентный кант)</t>
  </si>
  <si>
    <t>Дорожный знак 5.20 (1 тип,пл В)(700х700мм,флуоресцентный кант)</t>
  </si>
  <si>
    <t>Дорожный знак 5.16 (1 тип, пл А)</t>
  </si>
  <si>
    <t>Дорожный знак 2.4 (1 тип,пл А)</t>
  </si>
  <si>
    <t>Хоккейные ворота с сеткой с.Покровка пер. Алмазный (инв.№110132020600015, 110132020600016)</t>
  </si>
  <si>
    <t>Опора железобетонная ВЛ 0,38; 6-10 кВ (наруж.освещ. ул. Полуденная с.П-Покровка 1-22шт) (инв.№110132060600003, 110132060600024)</t>
  </si>
  <si>
    <t>Игровой комплекс (Romana 101.65.00) с.П-Покровка ул. Покровская (инв.№ 110132020600017)</t>
  </si>
  <si>
    <t>Игровой комплекс (Romana 101.65.00) с.П-Покровка ул. Покровская (инв.№ 110132020600018)</t>
  </si>
  <si>
    <t>МОНИТОР XIAOMI REDMI DISPLAY G24 23,8" 165HZ (A24FAA-RG) (инв.№110134020600006, 110134020500001, 110134020600008, 110134020600009, 110134020600010, 110134020600011, 110134020600012, 110134020600013, 110134020600014, 110134020600015)</t>
  </si>
  <si>
    <t>Хоккейный корт пер. Алмазный (инв.№ 110132020600019)</t>
  </si>
  <si>
    <t>Капит.Ремонт дороги по ул. Кольцевая от ул.30 лет Победы до ул. Кооперативная (инв. №110132000600002)</t>
  </si>
  <si>
    <t>30 июня 2023 №48-р "О принятии на учет основных средств" распоряжение администрации муниципального образования Подгородне-Покровский сельсовет Оренбургского райна Оренбургской области</t>
  </si>
  <si>
    <t>Шкаф комбинированный (инв.№ 110136060600001)</t>
  </si>
  <si>
    <t>Шкаф-мойка (инв.№ 110136060600002)</t>
  </si>
  <si>
    <t>Шкаф-сушка</t>
  </si>
  <si>
    <t>стол (инв.№ 110136060600003)</t>
  </si>
  <si>
    <t>Косилка КРН-2,1.00.00.000-01(Оборудование специального назначения) (инв. №110134020600016)</t>
  </si>
  <si>
    <t>Качели "Гнездо" (инв.№ 110132020600020)</t>
  </si>
  <si>
    <t>Детский игровой комплекс (инв.№110132020600021)</t>
  </si>
  <si>
    <t>земельный участок (для общего пользования)</t>
  </si>
  <si>
    <t>Российская Федерация, Оренбургская область, Оренбургский р-н, сельское поселение Подгородне-Покровский сельсовет, с Подгородняя Покровка</t>
  </si>
  <si>
    <t>56:21:1804001:362</t>
  </si>
  <si>
    <t>09.06.2023 собственность 56:21:1804001:362-56/217/2023-3</t>
  </si>
  <si>
    <t>56:21:1804001:368</t>
  </si>
  <si>
    <t>09.06.2023 собственность 56:21:1804001:368-56/217/2023-3</t>
  </si>
  <si>
    <t>56:21:1801002:4870</t>
  </si>
  <si>
    <t>13.06.2023 собственность 56:21:1801002:4870-56/217/2023-1</t>
  </si>
  <si>
    <t>56:21:1801002:4875</t>
  </si>
  <si>
    <t>13.06.2023 собственность 56:21:1801002:4875-56/217/2023-1</t>
  </si>
  <si>
    <t>56:21:1801002:4876</t>
  </si>
  <si>
    <t>13.06.2023 собственность 56:21:1801002:4876-56/217/2023-1</t>
  </si>
  <si>
    <t>56:21:1801002:4877</t>
  </si>
  <si>
    <t>56:21:1801002:4878</t>
  </si>
  <si>
    <t>13.06.2023 собственность 56:21:1801002:4878-56/217/2023-1</t>
  </si>
  <si>
    <t>13.06.2023 собственность 56:21:1801002:4877-56/217/2023-1</t>
  </si>
  <si>
    <t>Российская Федерация, Оренбургская область, Оренбургский р-н, сельское поселение Подгородне-Покровский сельсовет, с Подгородняя Покровка, переулок Парный 2-й, участок №18</t>
  </si>
  <si>
    <t>Российская Федерация, Оренбургская область, Оренбургский р-н, сельское поселение Подгородне-Покровский сельсовет, с Подгородняя Покровка, переулок Парный 2-й, участок № 16А</t>
  </si>
  <si>
    <t>Российская Федерация, Оренбургская область, Оренбургский р-н, сельское поселение Подгородне-Покровский сельсовет, с Подгородняя Покровка, переулок Парный 2-й, участок № 16</t>
  </si>
  <si>
    <t>Российская Федерация, Оренбургская область, Оренбургский р-н, сельское поселение Подгородне-Покровский сельсовет, с Подгородняя Покровка, переулок Парный 2-й, участок № 14А</t>
  </si>
  <si>
    <t>Российская Федерация, Оренбургская область, Оренбургский р-н, сельское поселение Подгородне-Покровский сельсовет, с Подгородняя Покровка, переулок Парный 2-й, участок № 14</t>
  </si>
  <si>
    <t>Российская Федерация, Оренбургская область, Оренбургский р-н, сельское поселение Подгородне-Покровский сельсовет, с Подгородняя Покровка, переулок Парный 2-й, участок №18А</t>
  </si>
  <si>
    <t>56:21:1801002:4879</t>
  </si>
  <si>
    <t>13.06.2023 собственность 56:21:1801002:4879-56/217/2023-1</t>
  </si>
  <si>
    <t>Российская Федерация, Оренбургская область, Оренбургский р-н, сельское поселение Подгородне-Покровский сельсовет, с Подгородняя Покровка, переулок Парный 2-й, участок №18Б</t>
  </si>
  <si>
    <t>56:21:1801002:4880</t>
  </si>
  <si>
    <t>13.06.2023 собственность 56:21:1801002:4880-56/217/2023-1</t>
  </si>
  <si>
    <t>Российская Федерация, Оренбургская область, Оренбургский р-н, сельское поселение Подгородне-Покровский сельсовет, с Подгородняя Покровка, улица Переволоцкая, усасток №79</t>
  </si>
  <si>
    <t>56:21:1801002:4881</t>
  </si>
  <si>
    <t>13.06.2023 собственность 56:21:1801002:4881-56/217/2023-1</t>
  </si>
  <si>
    <t>Российская Федерация, Оренбургская область, Оренбургский р-н, сельское поселение Подгородне-Покровский сельсовет, с Подгородняя Покровка, улица Переволоцкая, усасток №79А</t>
  </si>
  <si>
    <t>56:21:1801002:4882</t>
  </si>
  <si>
    <t>56:21:1801002:4871</t>
  </si>
  <si>
    <t>13.06.2023 собственность 56:21:1801002:4871-56/217/2023-1</t>
  </si>
  <si>
    <t>56:21:1801002:4872</t>
  </si>
  <si>
    <t>13.06.2023 собственность 56:21:1801002:4872-56/217/2023-1</t>
  </si>
  <si>
    <t>Российская Федерация, Оренбургская область, Оренбургский р-н, сельское поселение Подгородне-Покровский сельсовет, с Подгородняя Покровка улица Переволоцкая, участок №81</t>
  </si>
  <si>
    <t>Российская Федерация, Оренбургская область, Оренбургский р-н, сельское поселение Подгородне-Покровский сельсовет, с Подгородняя Покровка, улица Переволоцкая, участок №81А</t>
  </si>
  <si>
    <t>Российская Федерация, Оренбургская область, Оренбургский р-н, сельское поселение Подгородне-Покровский сельсовет, с Подгородняя Покровка, улица Переволоцкая, участок №83</t>
  </si>
  <si>
    <t>56:21:1801002:4873</t>
  </si>
  <si>
    <t>13.06.2023 собственность 56:21:1801002:4873-56/217/2023-1</t>
  </si>
  <si>
    <t>Российская Федерация, Оренбургская область, Оренбургский р-н, сельское поселение Подгородне-Покровский сельсовет, с Подгородняя Покровка, улица Переволоцкая, участок №83А</t>
  </si>
  <si>
    <t>56:21:1801002:4874</t>
  </si>
  <si>
    <t>13.06.2023 собственность 56:21:1801002:4874-56/217/2023-1</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</si>
</sst>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57">
    <font>
      <sz val="10"/>
      <name val="Arial"/>
      <family val="0"/>
    </font>
    <font>
      <sz val="10"/>
      <name val="Times New Roman"/>
      <family val="1"/>
    </font>
    <font>
      <sz val="14"/>
      <name val="Times New Roman"/>
      <family val="1"/>
    </font>
    <font>
      <u val="single"/>
      <sz val="10"/>
      <color indexed="12"/>
      <name val="Arial"/>
      <family val="2"/>
    </font>
    <font>
      <u val="single"/>
      <sz val="10"/>
      <color indexed="36"/>
      <name val="Arial"/>
      <family val="2"/>
    </font>
    <font>
      <sz val="8"/>
      <name val="Arial"/>
      <family val="2"/>
    </font>
    <font>
      <sz val="8"/>
      <name val="Tahoma"/>
      <family val="2"/>
    </font>
    <font>
      <b/>
      <sz val="8"/>
      <name val="Tahoma"/>
      <family val="2"/>
    </font>
    <font>
      <sz val="12"/>
      <name val="Times New Roman"/>
      <family val="1"/>
    </font>
    <font>
      <b/>
      <sz val="10"/>
      <name val="Times New Roman"/>
      <family val="1"/>
    </font>
    <font>
      <b/>
      <sz val="10"/>
      <name val="Arial"/>
      <family val="2"/>
    </font>
    <font>
      <b/>
      <sz val="14"/>
      <name val="Times New Roman"/>
      <family val="1"/>
    </font>
    <font>
      <sz val="14"/>
      <name val="Arial"/>
      <family val="2"/>
    </font>
    <font>
      <i/>
      <sz val="14"/>
      <name val="Times New Roman"/>
      <family val="1"/>
    </font>
    <font>
      <sz val="14"/>
      <color indexed="10"/>
      <name val="Times New Roman"/>
      <family val="1"/>
    </font>
    <font>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0"/>
      <color indexed="10"/>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0"/>
      <color rgb="FFFF0000"/>
      <name val="Arial"/>
      <family val="2"/>
    </font>
    <font>
      <sz val="12"/>
      <color rgb="FF00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lignment/>
      <protection/>
    </xf>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29">
    <xf numFmtId="0" fontId="0" fillId="0" borderId="0" xfId="0" applyAlignment="1">
      <alignment/>
    </xf>
    <xf numFmtId="0" fontId="2" fillId="0" borderId="10" xfId="0" applyFont="1" applyBorder="1" applyAlignment="1">
      <alignment horizontal="center" vertical="top" wrapText="1" readingOrder="1"/>
    </xf>
    <xf numFmtId="0" fontId="1" fillId="0" borderId="10" xfId="0" applyFont="1" applyBorder="1" applyAlignment="1">
      <alignment horizontal="center" vertical="top" wrapText="1"/>
    </xf>
    <xf numFmtId="0" fontId="0" fillId="0" borderId="0" xfId="0" applyFont="1" applyAlignment="1">
      <alignment horizontal="center"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9" fillId="0" borderId="10" xfId="0" applyFont="1" applyBorder="1" applyAlignment="1">
      <alignment horizontal="center" vertical="top" wrapText="1"/>
    </xf>
    <xf numFmtId="0" fontId="1" fillId="0" borderId="0" xfId="0" applyFont="1" applyAlignment="1">
      <alignment horizontal="center" vertical="top" wrapText="1"/>
    </xf>
    <xf numFmtId="0" fontId="0" fillId="33" borderId="0" xfId="0" applyFont="1" applyFill="1" applyAlignment="1">
      <alignment horizontal="center" vertical="top" wrapText="1"/>
    </xf>
    <xf numFmtId="0" fontId="12" fillId="0" borderId="0" xfId="0" applyFont="1" applyAlignment="1">
      <alignment vertical="top" readingOrder="1"/>
    </xf>
    <xf numFmtId="0" fontId="13" fillId="34" borderId="10" xfId="0" applyFont="1" applyFill="1" applyBorder="1" applyAlignment="1">
      <alignment horizontal="center" vertical="top" wrapText="1" readingOrder="1"/>
    </xf>
    <xf numFmtId="0" fontId="2" fillId="0" borderId="0" xfId="0" applyFont="1" applyAlignment="1">
      <alignment vertical="top" readingOrder="1"/>
    </xf>
    <xf numFmtId="0" fontId="2" fillId="33" borderId="10" xfId="0" applyFont="1" applyFill="1" applyBorder="1" applyAlignment="1">
      <alignment horizontal="center" vertical="top" wrapText="1" readingOrder="1"/>
    </xf>
    <xf numFmtId="0" fontId="12" fillId="33" borderId="0" xfId="0" applyFont="1" applyFill="1" applyAlignment="1">
      <alignment vertical="top" readingOrder="1"/>
    </xf>
    <xf numFmtId="0" fontId="0" fillId="0" borderId="0" xfId="0" applyFont="1" applyAlignment="1">
      <alignment vertical="top" wrapText="1"/>
    </xf>
    <xf numFmtId="0" fontId="0" fillId="33" borderId="0" xfId="0" applyFont="1" applyFill="1" applyAlignment="1">
      <alignment vertical="top" wrapText="1"/>
    </xf>
    <xf numFmtId="0" fontId="0" fillId="35" borderId="0" xfId="0" applyFont="1" applyFill="1" applyAlignment="1">
      <alignment vertical="top" wrapText="1"/>
    </xf>
    <xf numFmtId="0" fontId="8" fillId="0" borderId="10" xfId="0" applyFont="1" applyBorder="1" applyAlignment="1">
      <alignment horizontal="center" vertical="center" wrapText="1"/>
    </xf>
    <xf numFmtId="4" fontId="0" fillId="36" borderId="10" xfId="53" applyNumberFormat="1" applyFont="1" applyFill="1" applyBorder="1" applyAlignment="1">
      <alignment horizontal="center" vertical="top" wrapText="1"/>
      <protection/>
    </xf>
    <xf numFmtId="0" fontId="1" fillId="36" borderId="10" xfId="0" applyFont="1" applyFill="1" applyBorder="1" applyAlignment="1">
      <alignment horizontal="center" vertical="top" wrapText="1"/>
    </xf>
    <xf numFmtId="0" fontId="10" fillId="0" borderId="10" xfId="0" applyFont="1" applyBorder="1" applyAlignment="1">
      <alignment vertical="top"/>
    </xf>
    <xf numFmtId="0" fontId="2" fillId="33" borderId="0" xfId="0" applyFont="1" applyFill="1" applyBorder="1" applyAlignment="1">
      <alignment horizontal="center" vertical="top" wrapText="1" readingOrder="1"/>
    </xf>
    <xf numFmtId="0" fontId="2" fillId="0" borderId="10" xfId="0" applyFont="1" applyBorder="1" applyAlignment="1">
      <alignment horizontal="center" vertical="center" readingOrder="1"/>
    </xf>
    <xf numFmtId="0" fontId="2" fillId="0" borderId="10" xfId="0" applyFont="1" applyBorder="1" applyAlignment="1">
      <alignment horizontal="center" vertical="center" wrapText="1" readingOrder="1"/>
    </xf>
    <xf numFmtId="0" fontId="2" fillId="36" borderId="10" xfId="0" applyFont="1" applyFill="1" applyBorder="1" applyAlignment="1">
      <alignment horizontal="center" vertical="top" wrapText="1" readingOrder="1"/>
    </xf>
    <xf numFmtId="2" fontId="2" fillId="0" borderId="11" xfId="0" applyNumberFormat="1" applyFont="1" applyBorder="1" applyAlignment="1">
      <alignment horizontal="center" vertical="center" wrapText="1" readingOrder="1"/>
    </xf>
    <xf numFmtId="0" fontId="2" fillId="36" borderId="10" xfId="0" applyFont="1" applyFill="1" applyBorder="1" applyAlignment="1">
      <alignment horizontal="center" vertical="center" wrapText="1" readingOrder="1"/>
    </xf>
    <xf numFmtId="2" fontId="2" fillId="36" borderId="10" xfId="0" applyNumberFormat="1" applyFont="1" applyFill="1" applyBorder="1" applyAlignment="1">
      <alignment horizontal="center" vertical="center" wrapText="1" readingOrder="1"/>
    </xf>
    <xf numFmtId="2" fontId="2" fillId="36" borderId="11" xfId="0" applyNumberFormat="1" applyFont="1" applyFill="1" applyBorder="1" applyAlignment="1">
      <alignment horizontal="center" vertical="center" wrapText="1" readingOrder="1"/>
    </xf>
    <xf numFmtId="14" fontId="2" fillId="36" borderId="10" xfId="0" applyNumberFormat="1" applyFont="1" applyFill="1" applyBorder="1" applyAlignment="1">
      <alignment horizontal="center" vertical="center" wrapText="1" readingOrder="1"/>
    </xf>
    <xf numFmtId="0" fontId="1" fillId="36" borderId="12" xfId="0" applyFont="1" applyFill="1" applyBorder="1" applyAlignment="1">
      <alignment horizontal="center" vertical="top" wrapText="1"/>
    </xf>
    <xf numFmtId="14" fontId="1" fillId="36" borderId="10" xfId="0" applyNumberFormat="1" applyFont="1" applyFill="1" applyBorder="1" applyAlignment="1">
      <alignment horizontal="center" vertical="top" wrapText="1"/>
    </xf>
    <xf numFmtId="2" fontId="1" fillId="36" borderId="10" xfId="0" applyNumberFormat="1" applyFont="1" applyFill="1" applyBorder="1" applyAlignment="1">
      <alignment horizontal="center" vertical="top" wrapText="1"/>
    </xf>
    <xf numFmtId="2" fontId="1" fillId="36" borderId="12" xfId="0" applyNumberFormat="1" applyFont="1" applyFill="1" applyBorder="1" applyAlignment="1">
      <alignment horizontal="center" vertical="top" wrapText="1"/>
    </xf>
    <xf numFmtId="14" fontId="1" fillId="36" borderId="12" xfId="0" applyNumberFormat="1" applyFont="1" applyFill="1" applyBorder="1" applyAlignment="1">
      <alignment horizontal="center" vertical="top" wrapText="1"/>
    </xf>
    <xf numFmtId="0" fontId="1" fillId="36" borderId="10" xfId="53" applyNumberFormat="1" applyFont="1" applyFill="1" applyBorder="1" applyAlignment="1">
      <alignment horizontal="center" vertical="top" wrapText="1"/>
      <protection/>
    </xf>
    <xf numFmtId="4" fontId="0" fillId="36" borderId="10" xfId="53" applyNumberFormat="1" applyFont="1" applyFill="1" applyBorder="1" applyAlignment="1">
      <alignment horizontal="center" vertical="top" wrapText="1"/>
      <protection/>
    </xf>
    <xf numFmtId="0" fontId="1" fillId="36" borderId="13" xfId="0" applyFont="1" applyFill="1" applyBorder="1" applyAlignment="1">
      <alignment horizontal="center" vertical="top" wrapText="1"/>
    </xf>
    <xf numFmtId="0" fontId="1" fillId="36" borderId="0" xfId="0" applyFont="1" applyFill="1" applyAlignment="1">
      <alignment horizontal="center" vertical="top" wrapText="1"/>
    </xf>
    <xf numFmtId="0" fontId="1" fillId="36" borderId="10" xfId="0" applyFont="1" applyFill="1" applyBorder="1" applyAlignment="1">
      <alignment vertical="top" wrapText="1"/>
    </xf>
    <xf numFmtId="0" fontId="13" fillId="34" borderId="10" xfId="0" applyFont="1" applyFill="1" applyBorder="1" applyAlignment="1">
      <alignment horizontal="center" vertical="center" wrapText="1" readingOrder="1"/>
    </xf>
    <xf numFmtId="0" fontId="2" fillId="0" borderId="10" xfId="0" applyFont="1" applyBorder="1" applyAlignment="1">
      <alignment horizontal="left" vertical="center" wrapText="1" readingOrder="1"/>
    </xf>
    <xf numFmtId="0" fontId="2" fillId="36" borderId="10" xfId="53" applyNumberFormat="1" applyFont="1" applyFill="1" applyBorder="1" applyAlignment="1">
      <alignment horizontal="left" vertical="center" wrapText="1" readingOrder="1"/>
      <protection/>
    </xf>
    <xf numFmtId="4" fontId="2" fillId="36" borderId="10" xfId="53" applyNumberFormat="1" applyFont="1" applyFill="1" applyBorder="1" applyAlignment="1">
      <alignment horizontal="center" vertical="center" wrapText="1" readingOrder="1"/>
      <protection/>
    </xf>
    <xf numFmtId="0" fontId="2" fillId="36" borderId="10" xfId="0" applyFont="1" applyFill="1" applyBorder="1" applyAlignment="1">
      <alignment horizontal="left" vertical="center" wrapText="1" readingOrder="1"/>
    </xf>
    <xf numFmtId="14" fontId="2" fillId="36" borderId="10" xfId="0" applyNumberFormat="1" applyFont="1" applyFill="1" applyBorder="1" applyAlignment="1">
      <alignment horizontal="left" vertical="center" wrapText="1" readingOrder="1"/>
    </xf>
    <xf numFmtId="0" fontId="2" fillId="36" borderId="10" xfId="0" applyFont="1" applyFill="1" applyBorder="1" applyAlignment="1">
      <alignment vertical="center" wrapText="1" readingOrder="1"/>
    </xf>
    <xf numFmtId="2" fontId="2" fillId="36" borderId="10" xfId="0" applyNumberFormat="1" applyFont="1" applyFill="1" applyBorder="1" applyAlignment="1">
      <alignment horizontal="left" vertical="center" wrapText="1" readingOrder="1"/>
    </xf>
    <xf numFmtId="0" fontId="2" fillId="36" borderId="13" xfId="0" applyFont="1" applyFill="1" applyBorder="1" applyAlignment="1">
      <alignment vertical="center" wrapText="1" readingOrder="1"/>
    </xf>
    <xf numFmtId="0" fontId="2" fillId="36" borderId="13" xfId="0" applyFont="1" applyFill="1" applyBorder="1" applyAlignment="1">
      <alignment horizontal="center" vertical="center" wrapText="1" readingOrder="1"/>
    </xf>
    <xf numFmtId="0" fontId="2" fillId="36" borderId="11" xfId="0" applyFont="1" applyFill="1" applyBorder="1" applyAlignment="1">
      <alignment horizontal="center" vertical="center" readingOrder="1"/>
    </xf>
    <xf numFmtId="0" fontId="2" fillId="36" borderId="12" xfId="0" applyFont="1" applyFill="1" applyBorder="1" applyAlignment="1">
      <alignment horizontal="center" vertical="center" wrapText="1" readingOrder="1"/>
    </xf>
    <xf numFmtId="0" fontId="53" fillId="36" borderId="14" xfId="0" applyFont="1" applyFill="1" applyBorder="1" applyAlignment="1">
      <alignment horizontal="center" vertical="center" wrapText="1" readingOrder="1"/>
    </xf>
    <xf numFmtId="0" fontId="53" fillId="36" borderId="15" xfId="0" applyFont="1" applyFill="1" applyBorder="1" applyAlignment="1">
      <alignment horizontal="center" vertical="center" wrapText="1" readingOrder="1"/>
    </xf>
    <xf numFmtId="0" fontId="53" fillId="36" borderId="10" xfId="0" applyFont="1" applyFill="1" applyBorder="1" applyAlignment="1">
      <alignment horizontal="center" vertical="center" wrapText="1" readingOrder="1"/>
    </xf>
    <xf numFmtId="0" fontId="2" fillId="36" borderId="10" xfId="0" applyFont="1" applyFill="1" applyBorder="1" applyAlignment="1">
      <alignment horizontal="center" vertical="center" readingOrder="1"/>
    </xf>
    <xf numFmtId="2" fontId="2" fillId="0" borderId="10" xfId="0" applyNumberFormat="1" applyFont="1" applyBorder="1" applyAlignment="1">
      <alignment horizontal="center" vertical="center" wrapText="1" readingOrder="1"/>
    </xf>
    <xf numFmtId="0" fontId="2" fillId="0" borderId="16" xfId="0" applyFont="1" applyBorder="1" applyAlignment="1">
      <alignment horizontal="center" vertical="center" wrapText="1" readingOrder="1"/>
    </xf>
    <xf numFmtId="0" fontId="2" fillId="0" borderId="0" xfId="0" applyFont="1" applyAlignment="1">
      <alignment horizontal="center" vertical="center" wrapText="1" readingOrder="1"/>
    </xf>
    <xf numFmtId="0" fontId="2" fillId="0" borderId="0" xfId="0" applyFont="1" applyAlignment="1">
      <alignment vertical="center" readingOrder="1"/>
    </xf>
    <xf numFmtId="0" fontId="2" fillId="0" borderId="0" xfId="0" applyFont="1" applyAlignment="1">
      <alignment horizontal="left" vertical="center" wrapText="1" readingOrder="1"/>
    </xf>
    <xf numFmtId="0" fontId="2" fillId="0" borderId="0" xfId="0" applyFont="1" applyAlignment="1">
      <alignment vertical="center" wrapText="1" readingOrder="1"/>
    </xf>
    <xf numFmtId="0" fontId="2" fillId="36" borderId="16" xfId="0" applyFont="1" applyFill="1" applyBorder="1" applyAlignment="1">
      <alignment horizontal="center" vertical="top" wrapText="1" readingOrder="1"/>
    </xf>
    <xf numFmtId="0" fontId="2" fillId="0" borderId="10" xfId="0" applyFont="1" applyFill="1" applyBorder="1" applyAlignment="1">
      <alignment horizontal="center" vertical="top" wrapText="1" readingOrder="1"/>
    </xf>
    <xf numFmtId="0" fontId="2" fillId="0" borderId="10" xfId="0" applyFont="1" applyFill="1" applyBorder="1" applyAlignment="1">
      <alignment horizontal="center" vertical="center" wrapText="1" readingOrder="1"/>
    </xf>
    <xf numFmtId="2" fontId="2" fillId="0" borderId="10" xfId="0" applyNumberFormat="1" applyFont="1" applyFill="1" applyBorder="1" applyAlignment="1">
      <alignment horizontal="center" vertical="center" wrapText="1" readingOrder="1"/>
    </xf>
    <xf numFmtId="2" fontId="2" fillId="0" borderId="11" xfId="0" applyNumberFormat="1" applyFont="1" applyFill="1" applyBorder="1" applyAlignment="1">
      <alignment horizontal="center" vertical="center" wrapText="1" readingOrder="1"/>
    </xf>
    <xf numFmtId="14" fontId="2" fillId="0" borderId="10" xfId="0" applyNumberFormat="1" applyFont="1" applyFill="1" applyBorder="1" applyAlignment="1">
      <alignment horizontal="left" vertical="center" wrapText="1" readingOrder="1"/>
    </xf>
    <xf numFmtId="0" fontId="12" fillId="0" borderId="0" xfId="0" applyFont="1" applyFill="1" applyAlignment="1">
      <alignment vertical="top" readingOrder="1"/>
    </xf>
    <xf numFmtId="2" fontId="1" fillId="0" borderId="0" xfId="0" applyNumberFormat="1" applyFont="1" applyAlignment="1">
      <alignment horizontal="center" vertical="top" wrapText="1"/>
    </xf>
    <xf numFmtId="0" fontId="0" fillId="36" borderId="0" xfId="0" applyFont="1" applyFill="1" applyAlignment="1">
      <alignment vertical="top" wrapText="1"/>
    </xf>
    <xf numFmtId="0" fontId="0" fillId="36" borderId="0" xfId="0" applyFont="1" applyFill="1" applyAlignment="1">
      <alignment horizontal="center" vertical="top" wrapText="1"/>
    </xf>
    <xf numFmtId="0" fontId="54" fillId="33" borderId="0" xfId="0" applyFont="1" applyFill="1" applyAlignment="1">
      <alignment horizontal="center" vertical="top" wrapText="1"/>
    </xf>
    <xf numFmtId="0" fontId="54" fillId="33" borderId="0" xfId="0" applyFont="1" applyFill="1" applyAlignment="1">
      <alignment vertical="top" wrapText="1"/>
    </xf>
    <xf numFmtId="4" fontId="1" fillId="36" borderId="10" xfId="53" applyNumberFormat="1" applyFont="1" applyFill="1" applyBorder="1" applyAlignment="1">
      <alignment horizontal="center" vertical="top" wrapText="1"/>
      <protection/>
    </xf>
    <xf numFmtId="4" fontId="1" fillId="36" borderId="10" xfId="0" applyNumberFormat="1" applyFont="1" applyFill="1" applyBorder="1" applyAlignment="1">
      <alignment horizontal="center" vertical="top" wrapText="1"/>
    </xf>
    <xf numFmtId="0" fontId="2" fillId="0" borderId="13" xfId="0" applyFont="1" applyBorder="1" applyAlignment="1">
      <alignment horizontal="center" vertical="center" wrapText="1" readingOrder="1"/>
    </xf>
    <xf numFmtId="0" fontId="8" fillId="0" borderId="13" xfId="0" applyFont="1" applyBorder="1" applyAlignment="1">
      <alignment horizontal="center" vertical="center" wrapText="1"/>
    </xf>
    <xf numFmtId="0" fontId="2" fillId="0" borderId="12" xfId="0" applyFont="1" applyBorder="1" applyAlignment="1">
      <alignment horizontal="center" vertical="center" wrapText="1" readingOrder="1"/>
    </xf>
    <xf numFmtId="0" fontId="8" fillId="0" borderId="10" xfId="0" applyFont="1" applyBorder="1" applyAlignment="1">
      <alignment vertical="center" wrapText="1"/>
    </xf>
    <xf numFmtId="0" fontId="55" fillId="0" borderId="10" xfId="0" applyFont="1" applyBorder="1" applyAlignment="1">
      <alignment vertical="center" wrapText="1"/>
    </xf>
    <xf numFmtId="0" fontId="55" fillId="0" borderId="13" xfId="0" applyFont="1" applyBorder="1" applyAlignment="1">
      <alignment vertical="center" wrapText="1"/>
    </xf>
    <xf numFmtId="2" fontId="2" fillId="0" borderId="13" xfId="0" applyNumberFormat="1" applyFont="1" applyBorder="1" applyAlignment="1">
      <alignment horizontal="center" vertical="center" wrapText="1" readingOrder="1"/>
    </xf>
    <xf numFmtId="0" fontId="8" fillId="0" borderId="10" xfId="0" applyFont="1" applyBorder="1" applyAlignment="1">
      <alignment horizontal="righ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2" fontId="2" fillId="0" borderId="12" xfId="0" applyNumberFormat="1" applyFont="1" applyBorder="1" applyAlignment="1">
      <alignment horizontal="center" vertical="center" wrapText="1" readingOrder="1"/>
    </xf>
    <xf numFmtId="2" fontId="2" fillId="0" borderId="11" xfId="0" applyNumberFormat="1" applyFont="1" applyBorder="1" applyAlignment="1">
      <alignment horizontal="center" vertical="center" wrapText="1"/>
    </xf>
    <xf numFmtId="14" fontId="2" fillId="0" borderId="10" xfId="0" applyNumberFormat="1" applyFont="1" applyBorder="1" applyAlignment="1">
      <alignment horizontal="center" vertical="center" wrapText="1" readingOrder="1"/>
    </xf>
    <xf numFmtId="0" fontId="12" fillId="36" borderId="0" xfId="0" applyFont="1" applyFill="1" applyAlignment="1">
      <alignment vertical="top" readingOrder="1"/>
    </xf>
    <xf numFmtId="0" fontId="2" fillId="37" borderId="10" xfId="0" applyFont="1" applyFill="1" applyBorder="1" applyAlignment="1">
      <alignment horizontal="center" vertical="top" wrapText="1" readingOrder="1"/>
    </xf>
    <xf numFmtId="0" fontId="2" fillId="37" borderId="10" xfId="0" applyFont="1" applyFill="1" applyBorder="1" applyAlignment="1">
      <alignment horizontal="left" vertical="center" wrapText="1" readingOrder="1"/>
    </xf>
    <xf numFmtId="2" fontId="2" fillId="37" borderId="10" xfId="0" applyNumberFormat="1" applyFont="1" applyFill="1" applyBorder="1" applyAlignment="1">
      <alignment horizontal="center" vertical="center" wrapText="1" readingOrder="1"/>
    </xf>
    <xf numFmtId="4" fontId="2" fillId="37" borderId="10" xfId="53" applyNumberFormat="1" applyFont="1" applyFill="1" applyBorder="1" applyAlignment="1">
      <alignment horizontal="center" vertical="center" wrapText="1" readingOrder="1"/>
      <protection/>
    </xf>
    <xf numFmtId="0" fontId="2" fillId="37" borderId="10" xfId="0" applyFont="1" applyFill="1" applyBorder="1" applyAlignment="1">
      <alignment horizontal="center" vertical="center" wrapText="1" readingOrder="1"/>
    </xf>
    <xf numFmtId="2" fontId="2" fillId="37" borderId="11" xfId="0" applyNumberFormat="1" applyFont="1" applyFill="1" applyBorder="1" applyAlignment="1">
      <alignment horizontal="center" vertical="center" wrapText="1" readingOrder="1"/>
    </xf>
    <xf numFmtId="14" fontId="2" fillId="37" borderId="10" xfId="0" applyNumberFormat="1" applyFont="1" applyFill="1" applyBorder="1" applyAlignment="1">
      <alignment horizontal="left" vertical="center" wrapText="1" readingOrder="1"/>
    </xf>
    <xf numFmtId="0" fontId="2" fillId="38" borderId="10" xfId="0" applyFont="1" applyFill="1" applyBorder="1" applyAlignment="1">
      <alignment horizontal="center" vertical="top" wrapText="1" readingOrder="1"/>
    </xf>
    <xf numFmtId="0" fontId="2" fillId="38" borderId="10" xfId="0" applyFont="1" applyFill="1" applyBorder="1" applyAlignment="1">
      <alignment horizontal="left" vertical="center" wrapText="1" readingOrder="1"/>
    </xf>
    <xf numFmtId="2" fontId="2" fillId="38" borderId="10" xfId="0" applyNumberFormat="1" applyFont="1" applyFill="1" applyBorder="1" applyAlignment="1">
      <alignment horizontal="center" vertical="center" wrapText="1" readingOrder="1"/>
    </xf>
    <xf numFmtId="4" fontId="2" fillId="38" borderId="10" xfId="53" applyNumberFormat="1" applyFont="1" applyFill="1" applyBorder="1" applyAlignment="1">
      <alignment horizontal="center" vertical="center" wrapText="1" readingOrder="1"/>
      <protection/>
    </xf>
    <xf numFmtId="0" fontId="2" fillId="38" borderId="10" xfId="0" applyFont="1" applyFill="1" applyBorder="1" applyAlignment="1">
      <alignment horizontal="center" vertical="center" wrapText="1" readingOrder="1"/>
    </xf>
    <xf numFmtId="0" fontId="0" fillId="0" borderId="10" xfId="0" applyFont="1" applyBorder="1" applyAlignment="1">
      <alignment horizontal="center" vertical="top" wrapText="1"/>
    </xf>
    <xf numFmtId="2" fontId="2" fillId="38" borderId="11" xfId="0" applyNumberFormat="1" applyFont="1" applyFill="1" applyBorder="1" applyAlignment="1">
      <alignment horizontal="center" vertical="center" wrapText="1" readingOrder="1"/>
    </xf>
    <xf numFmtId="14" fontId="2" fillId="38" borderId="10" xfId="0" applyNumberFormat="1" applyFont="1" applyFill="1" applyBorder="1" applyAlignment="1">
      <alignment horizontal="left" vertical="center" wrapText="1" readingOrder="1"/>
    </xf>
    <xf numFmtId="0" fontId="2" fillId="38" borderId="17" xfId="0" applyFont="1" applyFill="1" applyBorder="1" applyAlignment="1">
      <alignment horizontal="center" vertical="center" wrapText="1" readingOrder="1"/>
    </xf>
    <xf numFmtId="0" fontId="2" fillId="38" borderId="10" xfId="0" applyFont="1" applyFill="1" applyBorder="1" applyAlignment="1">
      <alignment vertical="center" wrapText="1" readingOrder="1"/>
    </xf>
    <xf numFmtId="0" fontId="2" fillId="0" borderId="0" xfId="0" applyFont="1" applyAlignment="1">
      <alignment horizontal="center" wrapText="1"/>
    </xf>
    <xf numFmtId="14" fontId="2" fillId="37" borderId="10" xfId="0" applyNumberFormat="1" applyFont="1" applyFill="1" applyBorder="1" applyAlignment="1">
      <alignment horizontal="center" vertical="center" wrapText="1" readingOrder="1"/>
    </xf>
    <xf numFmtId="0" fontId="2" fillId="37" borderId="10" xfId="0" applyFont="1" applyFill="1" applyBorder="1" applyAlignment="1">
      <alignment horizontal="center" vertical="center" readingOrder="1"/>
    </xf>
    <xf numFmtId="0" fontId="2" fillId="37" borderId="16" xfId="0" applyFont="1" applyFill="1" applyBorder="1" applyAlignment="1">
      <alignment horizontal="center" vertical="top" wrapText="1" readingOrder="1"/>
    </xf>
    <xf numFmtId="0" fontId="2" fillId="37" borderId="10" xfId="0" applyFont="1" applyFill="1" applyBorder="1" applyAlignment="1">
      <alignment horizontal="center" vertical="center" wrapText="1"/>
    </xf>
    <xf numFmtId="0" fontId="53" fillId="37" borderId="10" xfId="0" applyFont="1" applyFill="1" applyBorder="1" applyAlignment="1">
      <alignment horizontal="center" vertical="center" wrapText="1" readingOrder="1"/>
    </xf>
    <xf numFmtId="0" fontId="2" fillId="37" borderId="14" xfId="0" applyFont="1" applyFill="1" applyBorder="1" applyAlignment="1">
      <alignment horizontal="center" vertical="center" wrapText="1" readingOrder="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readingOrder="1"/>
    </xf>
    <xf numFmtId="0" fontId="2" fillId="0" borderId="10" xfId="0" applyFont="1" applyFill="1" applyBorder="1" applyAlignment="1">
      <alignment horizontal="left" vertical="center" wrapText="1" readingOrder="1"/>
    </xf>
    <xf numFmtId="4" fontId="2" fillId="0" borderId="10" xfId="53" applyNumberFormat="1" applyFont="1" applyFill="1" applyBorder="1" applyAlignment="1">
      <alignment horizontal="center" vertical="center" wrapText="1" readingOrder="1"/>
      <protection/>
    </xf>
    <xf numFmtId="0" fontId="2" fillId="0" borderId="10" xfId="0" applyFont="1" applyBorder="1" applyAlignment="1">
      <alignment horizontal="center" vertical="center"/>
    </xf>
    <xf numFmtId="0" fontId="0" fillId="37" borderId="0" xfId="0" applyFont="1" applyFill="1" applyAlignment="1">
      <alignment vertical="top" wrapText="1"/>
    </xf>
    <xf numFmtId="0" fontId="9" fillId="36" borderId="10" xfId="0" applyFont="1" applyFill="1" applyBorder="1" applyAlignment="1">
      <alignment horizontal="left" vertical="top" wrapText="1"/>
    </xf>
    <xf numFmtId="0" fontId="1" fillId="0" borderId="18" xfId="0" applyFont="1" applyBorder="1" applyAlignment="1">
      <alignment vertical="top" wrapText="1"/>
    </xf>
    <xf numFmtId="0" fontId="1" fillId="0" borderId="0"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1" fillId="0" borderId="18" xfId="0" applyFont="1" applyBorder="1" applyAlignment="1">
      <alignment horizontal="center" vertical="top" wrapText="1" readingOrder="1"/>
    </xf>
    <xf numFmtId="0" fontId="11" fillId="0" borderId="0" xfId="0" applyFont="1" applyBorder="1" applyAlignment="1">
      <alignment horizontal="center" vertical="top" wrapText="1" readingOrder="1"/>
    </xf>
    <xf numFmtId="0" fontId="11" fillId="0" borderId="19" xfId="0" applyFont="1" applyBorder="1" applyAlignment="1">
      <alignment horizontal="center" vertical="top" wrapText="1" readingOrder="1"/>
    </xf>
    <xf numFmtId="0" fontId="11" fillId="0" borderId="20" xfId="0" applyFont="1" applyBorder="1" applyAlignment="1">
      <alignment horizontal="center" vertical="top" wrapText="1" readingOrder="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574"/>
  <sheetViews>
    <sheetView view="pageBreakPreview" zoomScale="90" zoomScaleSheetLayoutView="90" zoomScalePageLayoutView="0" workbookViewId="0" topLeftCell="A1">
      <pane ySplit="5" topLeftCell="A566" activePane="bottomLeft" state="frozen"/>
      <selection pane="topLeft" activeCell="B1" sqref="B1"/>
      <selection pane="bottomLeft" activeCell="I568" sqref="H568:I568"/>
    </sheetView>
  </sheetViews>
  <sheetFormatPr defaultColWidth="9.140625" defaultRowHeight="12.75"/>
  <cols>
    <col min="1" max="1" width="6.8515625" style="3" customWidth="1"/>
    <col min="2" max="2" width="36.28125" style="14" customWidth="1"/>
    <col min="3" max="3" width="26.57421875" style="3" bestFit="1" customWidth="1"/>
    <col min="4" max="4" width="21.421875" style="3" bestFit="1" customWidth="1"/>
    <col min="5" max="5" width="14.421875" style="3" customWidth="1"/>
    <col min="6" max="6" width="16.7109375" style="7" customWidth="1"/>
    <col min="7" max="7" width="13.421875" style="7" customWidth="1"/>
    <col min="8" max="8" width="18.28125" style="7" customWidth="1"/>
    <col min="9" max="9" width="13.8515625" style="7" customWidth="1"/>
    <col min="10" max="10" width="32.140625" style="7" customWidth="1"/>
    <col min="11" max="11" width="27.00390625" style="7" customWidth="1"/>
    <col min="12" max="12" width="36.28125" style="7" customWidth="1"/>
    <col min="13" max="13" width="25.7109375" style="7" customWidth="1"/>
    <col min="14" max="16384" width="9.140625" style="14" customWidth="1"/>
  </cols>
  <sheetData>
    <row r="1" spans="1:13" ht="12.75">
      <c r="A1" s="121" t="s">
        <v>999</v>
      </c>
      <c r="B1" s="122"/>
      <c r="C1" s="122"/>
      <c r="D1" s="122"/>
      <c r="E1" s="122"/>
      <c r="F1" s="122"/>
      <c r="G1" s="122"/>
      <c r="H1" s="122"/>
      <c r="I1" s="122"/>
      <c r="J1" s="122"/>
      <c r="K1" s="122"/>
      <c r="L1" s="122"/>
      <c r="M1" s="122"/>
    </row>
    <row r="2" spans="1:13" ht="12.75">
      <c r="A2" s="121"/>
      <c r="B2" s="122"/>
      <c r="C2" s="122"/>
      <c r="D2" s="122"/>
      <c r="E2" s="122"/>
      <c r="F2" s="122"/>
      <c r="G2" s="122"/>
      <c r="H2" s="122"/>
      <c r="I2" s="122"/>
      <c r="J2" s="122"/>
      <c r="K2" s="122"/>
      <c r="L2" s="122"/>
      <c r="M2" s="122"/>
    </row>
    <row r="3" spans="1:13" ht="12.75">
      <c r="A3" s="121"/>
      <c r="B3" s="122"/>
      <c r="C3" s="122"/>
      <c r="D3" s="122"/>
      <c r="E3" s="122"/>
      <c r="F3" s="122"/>
      <c r="G3" s="122"/>
      <c r="H3" s="122"/>
      <c r="I3" s="122"/>
      <c r="J3" s="122"/>
      <c r="K3" s="122"/>
      <c r="L3" s="122"/>
      <c r="M3" s="122"/>
    </row>
    <row r="4" spans="1:13" ht="12.75">
      <c r="A4" s="123"/>
      <c r="B4" s="124"/>
      <c r="C4" s="124"/>
      <c r="D4" s="124"/>
      <c r="E4" s="124"/>
      <c r="F4" s="124"/>
      <c r="G4" s="124"/>
      <c r="H4" s="124"/>
      <c r="I4" s="124"/>
      <c r="J4" s="124"/>
      <c r="K4" s="124"/>
      <c r="L4" s="124"/>
      <c r="M4" s="124"/>
    </row>
    <row r="5" spans="1:13" ht="144.75" customHeight="1">
      <c r="A5" s="19" t="s">
        <v>786</v>
      </c>
      <c r="B5" s="19" t="s">
        <v>1702</v>
      </c>
      <c r="C5" s="19" t="s">
        <v>787</v>
      </c>
      <c r="D5" s="19" t="s">
        <v>788</v>
      </c>
      <c r="E5" s="19" t="s">
        <v>1703</v>
      </c>
      <c r="F5" s="19" t="s">
        <v>1704</v>
      </c>
      <c r="G5" s="19" t="s">
        <v>841</v>
      </c>
      <c r="H5" s="19" t="s">
        <v>345</v>
      </c>
      <c r="I5" s="19" t="s">
        <v>842</v>
      </c>
      <c r="J5" s="19" t="s">
        <v>625</v>
      </c>
      <c r="K5" s="19" t="s">
        <v>791</v>
      </c>
      <c r="L5" s="19" t="s">
        <v>843</v>
      </c>
      <c r="M5" s="19" t="s">
        <v>895</v>
      </c>
    </row>
    <row r="6" spans="1:13" s="3" customFormat="1" ht="12.75">
      <c r="A6" s="2">
        <v>1</v>
      </c>
      <c r="B6" s="2">
        <v>2</v>
      </c>
      <c r="C6" s="2">
        <v>3</v>
      </c>
      <c r="D6" s="2">
        <v>4</v>
      </c>
      <c r="E6" s="2">
        <v>5</v>
      </c>
      <c r="F6" s="2">
        <v>6</v>
      </c>
      <c r="G6" s="2">
        <v>7</v>
      </c>
      <c r="H6" s="2">
        <v>8</v>
      </c>
      <c r="I6" s="2">
        <v>9</v>
      </c>
      <c r="J6" s="2">
        <v>10</v>
      </c>
      <c r="K6" s="2">
        <v>11</v>
      </c>
      <c r="L6" s="2">
        <v>12</v>
      </c>
      <c r="M6" s="2">
        <v>13</v>
      </c>
    </row>
    <row r="7" spans="1:13" s="8" customFormat="1" ht="38.25">
      <c r="A7" s="19">
        <v>1</v>
      </c>
      <c r="B7" s="19" t="s">
        <v>1239</v>
      </c>
      <c r="C7" s="19" t="s">
        <v>878</v>
      </c>
      <c r="D7" s="19" t="s">
        <v>1005</v>
      </c>
      <c r="E7" s="19" t="s">
        <v>1006</v>
      </c>
      <c r="F7" s="19">
        <v>647886</v>
      </c>
      <c r="G7" s="19">
        <v>43192.32</v>
      </c>
      <c r="H7" s="19">
        <f>SUM(F7-G7)</f>
        <v>604693.68</v>
      </c>
      <c r="I7" s="19" t="s">
        <v>99</v>
      </c>
      <c r="J7" s="19" t="s">
        <v>2047</v>
      </c>
      <c r="K7" s="19" t="s">
        <v>834</v>
      </c>
      <c r="L7" s="19" t="s">
        <v>847</v>
      </c>
      <c r="M7" s="19" t="s">
        <v>1354</v>
      </c>
    </row>
    <row r="8" spans="1:13" s="8" customFormat="1" ht="38.25">
      <c r="A8" s="19">
        <v>2</v>
      </c>
      <c r="B8" s="19" t="s">
        <v>1239</v>
      </c>
      <c r="C8" s="19" t="s">
        <v>879</v>
      </c>
      <c r="D8" s="19" t="s">
        <v>880</v>
      </c>
      <c r="E8" s="19" t="s">
        <v>881</v>
      </c>
      <c r="F8" s="19">
        <v>1869445.92</v>
      </c>
      <c r="G8" s="19">
        <v>0</v>
      </c>
      <c r="H8" s="19">
        <f>SUM(F8-G8)</f>
        <v>1869445.92</v>
      </c>
      <c r="I8" s="19">
        <v>0</v>
      </c>
      <c r="J8" s="19" t="s">
        <v>316</v>
      </c>
      <c r="K8" s="19" t="s">
        <v>834</v>
      </c>
      <c r="L8" s="19" t="s">
        <v>847</v>
      </c>
      <c r="M8" s="19" t="s">
        <v>1354</v>
      </c>
    </row>
    <row r="9" spans="1:13" s="8" customFormat="1" ht="38.25">
      <c r="A9" s="19">
        <v>3</v>
      </c>
      <c r="B9" s="19" t="s">
        <v>1239</v>
      </c>
      <c r="C9" s="19" t="s">
        <v>882</v>
      </c>
      <c r="D9" s="19" t="s">
        <v>883</v>
      </c>
      <c r="E9" s="19" t="s">
        <v>1692</v>
      </c>
      <c r="F9" s="19">
        <v>2041014.35</v>
      </c>
      <c r="G9" s="19">
        <v>0</v>
      </c>
      <c r="H9" s="19">
        <f>SUM(F9-G9)</f>
        <v>2041014.35</v>
      </c>
      <c r="I9" s="19">
        <v>0</v>
      </c>
      <c r="J9" s="19" t="s">
        <v>2018</v>
      </c>
      <c r="K9" s="19" t="s">
        <v>834</v>
      </c>
      <c r="L9" s="19" t="s">
        <v>847</v>
      </c>
      <c r="M9" s="19" t="s">
        <v>1354</v>
      </c>
    </row>
    <row r="10" spans="1:13" s="8" customFormat="1" ht="38.25">
      <c r="A10" s="19">
        <v>4</v>
      </c>
      <c r="B10" s="19" t="s">
        <v>1239</v>
      </c>
      <c r="C10" s="19" t="s">
        <v>1007</v>
      </c>
      <c r="D10" s="19" t="s">
        <v>1008</v>
      </c>
      <c r="E10" s="19" t="s">
        <v>1009</v>
      </c>
      <c r="F10" s="19">
        <v>647886</v>
      </c>
      <c r="G10" s="19">
        <v>64788.48</v>
      </c>
      <c r="H10" s="19">
        <f>SUM(F10-G10)</f>
        <v>583097.52</v>
      </c>
      <c r="I10" s="19">
        <v>0</v>
      </c>
      <c r="J10" s="19" t="s">
        <v>2048</v>
      </c>
      <c r="K10" s="19" t="s">
        <v>834</v>
      </c>
      <c r="L10" s="19" t="s">
        <v>847</v>
      </c>
      <c r="M10" s="19" t="s">
        <v>1354</v>
      </c>
    </row>
    <row r="11" spans="1:13" s="8" customFormat="1" ht="38.25">
      <c r="A11" s="19">
        <v>5</v>
      </c>
      <c r="B11" s="19" t="s">
        <v>1239</v>
      </c>
      <c r="C11" s="19" t="s">
        <v>884</v>
      </c>
      <c r="D11" s="19" t="s">
        <v>885</v>
      </c>
      <c r="E11" s="19" t="s">
        <v>886</v>
      </c>
      <c r="F11" s="19">
        <v>0</v>
      </c>
      <c r="G11" s="19">
        <v>0</v>
      </c>
      <c r="H11" s="19">
        <v>0</v>
      </c>
      <c r="I11" s="19">
        <v>0</v>
      </c>
      <c r="J11" s="19" t="s">
        <v>2022</v>
      </c>
      <c r="K11" s="19" t="s">
        <v>834</v>
      </c>
      <c r="L11" s="19" t="s">
        <v>847</v>
      </c>
      <c r="M11" s="19" t="s">
        <v>1354</v>
      </c>
    </row>
    <row r="12" spans="1:13" s="8" customFormat="1" ht="38.25">
      <c r="A12" s="19">
        <v>6</v>
      </c>
      <c r="B12" s="19" t="s">
        <v>1239</v>
      </c>
      <c r="C12" s="19" t="s">
        <v>869</v>
      </c>
      <c r="D12" s="19" t="s">
        <v>870</v>
      </c>
      <c r="E12" s="19" t="s">
        <v>871</v>
      </c>
      <c r="F12" s="19">
        <v>0</v>
      </c>
      <c r="G12" s="19">
        <v>0</v>
      </c>
      <c r="H12" s="19">
        <v>0</v>
      </c>
      <c r="I12" s="19">
        <v>0</v>
      </c>
      <c r="J12" s="19" t="s">
        <v>2037</v>
      </c>
      <c r="K12" s="19" t="s">
        <v>834</v>
      </c>
      <c r="L12" s="19" t="s">
        <v>847</v>
      </c>
      <c r="M12" s="19" t="s">
        <v>1354</v>
      </c>
    </row>
    <row r="13" spans="1:13" s="8" customFormat="1" ht="38.25">
      <c r="A13" s="19">
        <v>7</v>
      </c>
      <c r="B13" s="19" t="s">
        <v>1239</v>
      </c>
      <c r="C13" s="19" t="s">
        <v>887</v>
      </c>
      <c r="D13" s="19" t="s">
        <v>888</v>
      </c>
      <c r="E13" s="19" t="s">
        <v>889</v>
      </c>
      <c r="F13" s="19">
        <v>0</v>
      </c>
      <c r="G13" s="19">
        <v>0</v>
      </c>
      <c r="H13" s="19">
        <v>0</v>
      </c>
      <c r="I13" s="19">
        <v>0</v>
      </c>
      <c r="J13" s="19" t="s">
        <v>2054</v>
      </c>
      <c r="K13" s="19" t="s">
        <v>834</v>
      </c>
      <c r="L13" s="19" t="s">
        <v>847</v>
      </c>
      <c r="M13" s="19" t="s">
        <v>1354</v>
      </c>
    </row>
    <row r="14" spans="1:13" s="8" customFormat="1" ht="38.25">
      <c r="A14" s="19">
        <v>8</v>
      </c>
      <c r="B14" s="19" t="s">
        <v>1239</v>
      </c>
      <c r="C14" s="19" t="s">
        <v>890</v>
      </c>
      <c r="D14" s="19" t="s">
        <v>891</v>
      </c>
      <c r="E14" s="19" t="s">
        <v>329</v>
      </c>
      <c r="F14" s="19">
        <v>0</v>
      </c>
      <c r="G14" s="19">
        <v>0</v>
      </c>
      <c r="H14" s="19">
        <v>0</v>
      </c>
      <c r="I14" s="19">
        <v>0</v>
      </c>
      <c r="J14" s="19" t="s">
        <v>2014</v>
      </c>
      <c r="K14" s="19" t="s">
        <v>834</v>
      </c>
      <c r="L14" s="19" t="s">
        <v>847</v>
      </c>
      <c r="M14" s="19" t="s">
        <v>1354</v>
      </c>
    </row>
    <row r="15" spans="1:13" s="8" customFormat="1" ht="38.25">
      <c r="A15" s="19">
        <v>9</v>
      </c>
      <c r="B15" s="19" t="s">
        <v>1239</v>
      </c>
      <c r="C15" s="19" t="s">
        <v>892</v>
      </c>
      <c r="D15" s="19" t="s">
        <v>893</v>
      </c>
      <c r="E15" s="19" t="s">
        <v>894</v>
      </c>
      <c r="F15" s="19">
        <v>0</v>
      </c>
      <c r="G15" s="19">
        <v>0</v>
      </c>
      <c r="H15" s="19">
        <v>0</v>
      </c>
      <c r="I15" s="19">
        <v>0</v>
      </c>
      <c r="J15" s="19" t="s">
        <v>2013</v>
      </c>
      <c r="K15" s="19" t="s">
        <v>834</v>
      </c>
      <c r="L15" s="19" t="s">
        <v>847</v>
      </c>
      <c r="M15" s="19" t="s">
        <v>1354</v>
      </c>
    </row>
    <row r="16" spans="1:13" s="8" customFormat="1" ht="38.25">
      <c r="A16" s="19">
        <v>10</v>
      </c>
      <c r="B16" s="19" t="s">
        <v>1239</v>
      </c>
      <c r="C16" s="19" t="s">
        <v>74</v>
      </c>
      <c r="D16" s="19" t="s">
        <v>75</v>
      </c>
      <c r="E16" s="19" t="s">
        <v>76</v>
      </c>
      <c r="F16" s="19">
        <v>0</v>
      </c>
      <c r="G16" s="19">
        <v>0</v>
      </c>
      <c r="H16" s="19">
        <v>0</v>
      </c>
      <c r="I16" s="19">
        <v>0</v>
      </c>
      <c r="J16" s="19" t="s">
        <v>2016</v>
      </c>
      <c r="K16" s="19" t="s">
        <v>834</v>
      </c>
      <c r="L16" s="19" t="s">
        <v>847</v>
      </c>
      <c r="M16" s="19" t="s">
        <v>1354</v>
      </c>
    </row>
    <row r="17" spans="1:13" s="8" customFormat="1" ht="51">
      <c r="A17" s="19">
        <v>11</v>
      </c>
      <c r="B17" s="19" t="s">
        <v>1239</v>
      </c>
      <c r="C17" s="19" t="s">
        <v>77</v>
      </c>
      <c r="D17" s="19" t="s">
        <v>78</v>
      </c>
      <c r="E17" s="19" t="s">
        <v>79</v>
      </c>
      <c r="F17" s="19">
        <v>0</v>
      </c>
      <c r="G17" s="19">
        <v>0</v>
      </c>
      <c r="H17" s="19">
        <v>0</v>
      </c>
      <c r="I17" s="19">
        <v>0</v>
      </c>
      <c r="J17" s="19" t="s">
        <v>2053</v>
      </c>
      <c r="K17" s="19" t="s">
        <v>834</v>
      </c>
      <c r="L17" s="19" t="s">
        <v>847</v>
      </c>
      <c r="M17" s="19" t="s">
        <v>1354</v>
      </c>
    </row>
    <row r="18" spans="1:13" s="8" customFormat="1" ht="38.25">
      <c r="A18" s="19">
        <v>12</v>
      </c>
      <c r="B18" s="19" t="s">
        <v>1239</v>
      </c>
      <c r="C18" s="19" t="s">
        <v>866</v>
      </c>
      <c r="D18" s="19" t="s">
        <v>867</v>
      </c>
      <c r="E18" s="19" t="s">
        <v>868</v>
      </c>
      <c r="F18" s="19">
        <v>0</v>
      </c>
      <c r="G18" s="19">
        <v>0</v>
      </c>
      <c r="H18" s="19">
        <v>0</v>
      </c>
      <c r="I18" s="19">
        <v>0</v>
      </c>
      <c r="J18" s="19" t="s">
        <v>2036</v>
      </c>
      <c r="K18" s="19" t="s">
        <v>834</v>
      </c>
      <c r="L18" s="19" t="s">
        <v>847</v>
      </c>
      <c r="M18" s="19" t="s">
        <v>1354</v>
      </c>
    </row>
    <row r="19" spans="1:13" s="8" customFormat="1" ht="38.25">
      <c r="A19" s="19">
        <v>13</v>
      </c>
      <c r="B19" s="19" t="s">
        <v>1239</v>
      </c>
      <c r="C19" s="19" t="s">
        <v>348</v>
      </c>
      <c r="D19" s="19" t="s">
        <v>349</v>
      </c>
      <c r="E19" s="19" t="s">
        <v>350</v>
      </c>
      <c r="F19" s="19">
        <v>0</v>
      </c>
      <c r="G19" s="19">
        <v>0</v>
      </c>
      <c r="H19" s="19">
        <v>0</v>
      </c>
      <c r="I19" s="19">
        <v>0</v>
      </c>
      <c r="J19" s="19" t="s">
        <v>2050</v>
      </c>
      <c r="K19" s="19" t="s">
        <v>834</v>
      </c>
      <c r="L19" s="19" t="s">
        <v>847</v>
      </c>
      <c r="M19" s="19" t="s">
        <v>1354</v>
      </c>
    </row>
    <row r="20" spans="1:13" s="8" customFormat="1" ht="38.25">
      <c r="A20" s="19">
        <v>14</v>
      </c>
      <c r="B20" s="19" t="s">
        <v>1239</v>
      </c>
      <c r="C20" s="19" t="s">
        <v>80</v>
      </c>
      <c r="D20" s="19" t="s">
        <v>81</v>
      </c>
      <c r="E20" s="19" t="s">
        <v>82</v>
      </c>
      <c r="F20" s="19">
        <v>0</v>
      </c>
      <c r="G20" s="19">
        <v>0</v>
      </c>
      <c r="H20" s="19">
        <v>0</v>
      </c>
      <c r="I20" s="19">
        <v>0</v>
      </c>
      <c r="J20" s="19" t="s">
        <v>2015</v>
      </c>
      <c r="K20" s="19" t="s">
        <v>834</v>
      </c>
      <c r="L20" s="19" t="s">
        <v>847</v>
      </c>
      <c r="M20" s="19" t="s">
        <v>1354</v>
      </c>
    </row>
    <row r="21" spans="1:13" s="8" customFormat="1" ht="38.25">
      <c r="A21" s="19">
        <v>15</v>
      </c>
      <c r="B21" s="19" t="s">
        <v>1239</v>
      </c>
      <c r="C21" s="19" t="s">
        <v>1194</v>
      </c>
      <c r="D21" s="19" t="s">
        <v>1195</v>
      </c>
      <c r="E21" s="19" t="s">
        <v>1196</v>
      </c>
      <c r="F21" s="19">
        <v>0</v>
      </c>
      <c r="G21" s="19">
        <v>0</v>
      </c>
      <c r="H21" s="19">
        <v>0</v>
      </c>
      <c r="I21" s="19">
        <v>0</v>
      </c>
      <c r="J21" s="19" t="s">
        <v>1197</v>
      </c>
      <c r="K21" s="19" t="s">
        <v>834</v>
      </c>
      <c r="L21" s="19" t="s">
        <v>847</v>
      </c>
      <c r="M21" s="19" t="s">
        <v>1354</v>
      </c>
    </row>
    <row r="22" spans="1:13" s="8" customFormat="1" ht="38.25">
      <c r="A22" s="19">
        <v>16</v>
      </c>
      <c r="B22" s="19" t="s">
        <v>1239</v>
      </c>
      <c r="C22" s="19" t="s">
        <v>83</v>
      </c>
      <c r="D22" s="19" t="s">
        <v>84</v>
      </c>
      <c r="E22" s="19" t="s">
        <v>79</v>
      </c>
      <c r="F22" s="19">
        <v>0</v>
      </c>
      <c r="G22" s="19">
        <v>0</v>
      </c>
      <c r="H22" s="19">
        <v>0</v>
      </c>
      <c r="I22" s="19">
        <v>0</v>
      </c>
      <c r="J22" s="19" t="s">
        <v>2024</v>
      </c>
      <c r="K22" s="19" t="s">
        <v>834</v>
      </c>
      <c r="L22" s="19" t="s">
        <v>847</v>
      </c>
      <c r="M22" s="19" t="s">
        <v>1354</v>
      </c>
    </row>
    <row r="23" spans="1:13" s="8" customFormat="1" ht="38.25">
      <c r="A23" s="19">
        <v>17</v>
      </c>
      <c r="B23" s="19" t="s">
        <v>1239</v>
      </c>
      <c r="C23" s="19" t="s">
        <v>85</v>
      </c>
      <c r="D23" s="19" t="s">
        <v>86</v>
      </c>
      <c r="E23" s="19" t="s">
        <v>87</v>
      </c>
      <c r="F23" s="19">
        <v>0</v>
      </c>
      <c r="G23" s="19">
        <v>0</v>
      </c>
      <c r="H23" s="19">
        <v>0</v>
      </c>
      <c r="I23" s="19">
        <v>0</v>
      </c>
      <c r="J23" s="19" t="s">
        <v>88</v>
      </c>
      <c r="K23" s="19" t="s">
        <v>834</v>
      </c>
      <c r="L23" s="19" t="s">
        <v>847</v>
      </c>
      <c r="M23" s="19" t="s">
        <v>1354</v>
      </c>
    </row>
    <row r="24" spans="1:13" s="8" customFormat="1" ht="38.25">
      <c r="A24" s="19">
        <v>18</v>
      </c>
      <c r="B24" s="19" t="s">
        <v>1239</v>
      </c>
      <c r="C24" s="19" t="s">
        <v>1198</v>
      </c>
      <c r="D24" s="19" t="s">
        <v>1199</v>
      </c>
      <c r="E24" s="19" t="s">
        <v>353</v>
      </c>
      <c r="F24" s="19">
        <v>0</v>
      </c>
      <c r="G24" s="19">
        <v>0</v>
      </c>
      <c r="H24" s="19">
        <v>0</v>
      </c>
      <c r="I24" s="19">
        <v>0</v>
      </c>
      <c r="J24" s="19" t="s">
        <v>1200</v>
      </c>
      <c r="K24" s="19" t="s">
        <v>834</v>
      </c>
      <c r="L24" s="19" t="s">
        <v>847</v>
      </c>
      <c r="M24" s="19" t="s">
        <v>1354</v>
      </c>
    </row>
    <row r="25" spans="1:13" s="8" customFormat="1" ht="38.25">
      <c r="A25" s="19">
        <v>19</v>
      </c>
      <c r="B25" s="19" t="s">
        <v>1239</v>
      </c>
      <c r="C25" s="19" t="s">
        <v>1241</v>
      </c>
      <c r="D25" s="19" t="s">
        <v>1240</v>
      </c>
      <c r="E25" s="19" t="s">
        <v>1242</v>
      </c>
      <c r="F25" s="19">
        <v>0</v>
      </c>
      <c r="G25" s="19">
        <v>0</v>
      </c>
      <c r="H25" s="19">
        <v>0</v>
      </c>
      <c r="I25" s="19">
        <v>0</v>
      </c>
      <c r="J25" s="19" t="s">
        <v>1201</v>
      </c>
      <c r="K25" s="19" t="s">
        <v>834</v>
      </c>
      <c r="L25" s="19" t="s">
        <v>847</v>
      </c>
      <c r="M25" s="19" t="s">
        <v>1354</v>
      </c>
    </row>
    <row r="26" spans="1:13" s="8" customFormat="1" ht="38.25">
      <c r="A26" s="19">
        <v>20</v>
      </c>
      <c r="B26" s="19" t="s">
        <v>1239</v>
      </c>
      <c r="C26" s="19" t="s">
        <v>1355</v>
      </c>
      <c r="D26" s="19" t="s">
        <v>1356</v>
      </c>
      <c r="E26" s="19" t="s">
        <v>1357</v>
      </c>
      <c r="F26" s="19">
        <v>1906068.95</v>
      </c>
      <c r="G26" s="19">
        <v>446564.88</v>
      </c>
      <c r="H26" s="19">
        <f>SUM(F26-G26)</f>
        <v>1459504.0699999998</v>
      </c>
      <c r="I26" s="19" t="s">
        <v>99</v>
      </c>
      <c r="J26" s="19" t="s">
        <v>2038</v>
      </c>
      <c r="K26" s="19" t="s">
        <v>834</v>
      </c>
      <c r="L26" s="19" t="s">
        <v>847</v>
      </c>
      <c r="M26" s="19" t="s">
        <v>1354</v>
      </c>
    </row>
    <row r="27" spans="1:13" s="8" customFormat="1" ht="38.25">
      <c r="A27" s="19">
        <v>21</v>
      </c>
      <c r="B27" s="19" t="s">
        <v>1239</v>
      </c>
      <c r="C27" s="19" t="s">
        <v>1202</v>
      </c>
      <c r="D27" s="19" t="s">
        <v>1203</v>
      </c>
      <c r="E27" s="19" t="s">
        <v>2492</v>
      </c>
      <c r="F27" s="19">
        <v>0</v>
      </c>
      <c r="G27" s="19">
        <v>0</v>
      </c>
      <c r="H27" s="19">
        <v>0</v>
      </c>
      <c r="I27" s="19">
        <v>0</v>
      </c>
      <c r="J27" s="19" t="s">
        <v>1434</v>
      </c>
      <c r="K27" s="19" t="s">
        <v>834</v>
      </c>
      <c r="L27" s="19" t="s">
        <v>847</v>
      </c>
      <c r="M27" s="19" t="s">
        <v>1354</v>
      </c>
    </row>
    <row r="28" spans="1:13" s="8" customFormat="1" ht="38.25">
      <c r="A28" s="19">
        <v>22</v>
      </c>
      <c r="B28" s="19" t="s">
        <v>1239</v>
      </c>
      <c r="C28" s="19" t="s">
        <v>1435</v>
      </c>
      <c r="D28" s="19" t="s">
        <v>1436</v>
      </c>
      <c r="E28" s="19" t="s">
        <v>1437</v>
      </c>
      <c r="F28" s="19">
        <v>1145639.34</v>
      </c>
      <c r="G28" s="19">
        <v>117746.21</v>
      </c>
      <c r="H28" s="19">
        <f>SUM(F28-G28)</f>
        <v>1027893.1300000001</v>
      </c>
      <c r="I28" s="19" t="s">
        <v>99</v>
      </c>
      <c r="J28" s="19" t="s">
        <v>1438</v>
      </c>
      <c r="K28" s="19" t="s">
        <v>834</v>
      </c>
      <c r="L28" s="19" t="s">
        <v>847</v>
      </c>
      <c r="M28" s="19" t="s">
        <v>1354</v>
      </c>
    </row>
    <row r="29" spans="1:13" s="8" customFormat="1" ht="38.25">
      <c r="A29" s="19">
        <v>23</v>
      </c>
      <c r="B29" s="19" t="s">
        <v>1239</v>
      </c>
      <c r="C29" s="19" t="s">
        <v>1439</v>
      </c>
      <c r="D29" s="19" t="s">
        <v>1440</v>
      </c>
      <c r="E29" s="19" t="s">
        <v>1441</v>
      </c>
      <c r="F29" s="19">
        <v>0</v>
      </c>
      <c r="G29" s="19">
        <v>0</v>
      </c>
      <c r="H29" s="19">
        <v>0</v>
      </c>
      <c r="I29" s="19">
        <v>0</v>
      </c>
      <c r="J29" s="19" t="s">
        <v>1442</v>
      </c>
      <c r="K29" s="19" t="s">
        <v>834</v>
      </c>
      <c r="L29" s="19" t="s">
        <v>847</v>
      </c>
      <c r="M29" s="19" t="s">
        <v>1354</v>
      </c>
    </row>
    <row r="30" spans="1:13" s="8" customFormat="1" ht="38.25">
      <c r="A30" s="19">
        <v>24</v>
      </c>
      <c r="B30" s="19" t="s">
        <v>1239</v>
      </c>
      <c r="C30" s="19" t="s">
        <v>346</v>
      </c>
      <c r="D30" s="19" t="s">
        <v>347</v>
      </c>
      <c r="E30" s="19" t="s">
        <v>871</v>
      </c>
      <c r="F30" s="19">
        <v>0</v>
      </c>
      <c r="G30" s="19">
        <v>0</v>
      </c>
      <c r="H30" s="19">
        <v>0</v>
      </c>
      <c r="I30" s="19">
        <v>0</v>
      </c>
      <c r="J30" s="19" t="s">
        <v>2049</v>
      </c>
      <c r="K30" s="19" t="s">
        <v>834</v>
      </c>
      <c r="L30" s="19" t="s">
        <v>847</v>
      </c>
      <c r="M30" s="19" t="s">
        <v>1354</v>
      </c>
    </row>
    <row r="31" spans="1:13" s="8" customFormat="1" ht="38.25">
      <c r="A31" s="19">
        <v>25</v>
      </c>
      <c r="B31" s="19" t="s">
        <v>1239</v>
      </c>
      <c r="C31" s="19" t="s">
        <v>1443</v>
      </c>
      <c r="D31" s="19" t="s">
        <v>1444</v>
      </c>
      <c r="E31" s="19" t="s">
        <v>1445</v>
      </c>
      <c r="F31" s="19">
        <v>0</v>
      </c>
      <c r="G31" s="19">
        <v>0</v>
      </c>
      <c r="H31" s="19">
        <v>0</v>
      </c>
      <c r="I31" s="19">
        <v>0</v>
      </c>
      <c r="J31" s="19" t="s">
        <v>1446</v>
      </c>
      <c r="K31" s="19" t="s">
        <v>834</v>
      </c>
      <c r="L31" s="19" t="s">
        <v>847</v>
      </c>
      <c r="M31" s="19" t="s">
        <v>1354</v>
      </c>
    </row>
    <row r="32" spans="1:13" s="8" customFormat="1" ht="38.25">
      <c r="A32" s="19">
        <v>26</v>
      </c>
      <c r="B32" s="19" t="s">
        <v>1239</v>
      </c>
      <c r="C32" s="19" t="s">
        <v>1447</v>
      </c>
      <c r="D32" s="19" t="s">
        <v>1448</v>
      </c>
      <c r="E32" s="19" t="s">
        <v>1449</v>
      </c>
      <c r="F32" s="19">
        <v>0</v>
      </c>
      <c r="G32" s="19">
        <v>0</v>
      </c>
      <c r="H32" s="19">
        <v>0</v>
      </c>
      <c r="I32" s="19">
        <v>0</v>
      </c>
      <c r="J32" s="19" t="s">
        <v>1450</v>
      </c>
      <c r="K32" s="19" t="s">
        <v>834</v>
      </c>
      <c r="L32" s="19" t="s">
        <v>847</v>
      </c>
      <c r="M32" s="19" t="s">
        <v>1354</v>
      </c>
    </row>
    <row r="33" spans="1:13" s="8" customFormat="1" ht="38.25">
      <c r="A33" s="19">
        <v>27</v>
      </c>
      <c r="B33" s="19" t="s">
        <v>1239</v>
      </c>
      <c r="C33" s="19" t="s">
        <v>1451</v>
      </c>
      <c r="D33" s="19" t="s">
        <v>1452</v>
      </c>
      <c r="E33" s="19" t="s">
        <v>1453</v>
      </c>
      <c r="F33" s="19">
        <v>0</v>
      </c>
      <c r="G33" s="19">
        <v>0</v>
      </c>
      <c r="H33" s="19">
        <v>0</v>
      </c>
      <c r="I33" s="19">
        <v>0</v>
      </c>
      <c r="J33" s="19" t="s">
        <v>1454</v>
      </c>
      <c r="K33" s="19" t="s">
        <v>834</v>
      </c>
      <c r="L33" s="19" t="s">
        <v>847</v>
      </c>
      <c r="M33" s="19" t="s">
        <v>1354</v>
      </c>
    </row>
    <row r="34" spans="1:13" s="8" customFormat="1" ht="38.25">
      <c r="A34" s="19">
        <v>28</v>
      </c>
      <c r="B34" s="19" t="s">
        <v>1239</v>
      </c>
      <c r="C34" s="19" t="s">
        <v>134</v>
      </c>
      <c r="D34" s="19" t="s">
        <v>328</v>
      </c>
      <c r="E34" s="19" t="s">
        <v>329</v>
      </c>
      <c r="F34" s="19">
        <v>1492725.89</v>
      </c>
      <c r="G34" s="19">
        <v>74135.98</v>
      </c>
      <c r="H34" s="19">
        <f>SUM(F34-G34)</f>
        <v>1418589.91</v>
      </c>
      <c r="I34" s="19" t="s">
        <v>99</v>
      </c>
      <c r="J34" s="19" t="s">
        <v>2034</v>
      </c>
      <c r="K34" s="19" t="s">
        <v>834</v>
      </c>
      <c r="L34" s="19" t="s">
        <v>847</v>
      </c>
      <c r="M34" s="19" t="s">
        <v>1354</v>
      </c>
    </row>
    <row r="35" spans="1:13" s="8" customFormat="1" ht="51">
      <c r="A35" s="19">
        <v>29</v>
      </c>
      <c r="B35" s="19" t="s">
        <v>1239</v>
      </c>
      <c r="C35" s="19" t="s">
        <v>1455</v>
      </c>
      <c r="D35" s="19" t="s">
        <v>1456</v>
      </c>
      <c r="E35" s="19" t="s">
        <v>1457</v>
      </c>
      <c r="F35" s="19">
        <v>87014.97</v>
      </c>
      <c r="G35" s="19">
        <v>0</v>
      </c>
      <c r="H35" s="19">
        <f>SUM(F35-G35)</f>
        <v>87014.97</v>
      </c>
      <c r="I35" s="19" t="s">
        <v>99</v>
      </c>
      <c r="J35" s="19" t="s">
        <v>1458</v>
      </c>
      <c r="K35" s="19" t="s">
        <v>834</v>
      </c>
      <c r="L35" s="19" t="s">
        <v>847</v>
      </c>
      <c r="M35" s="19" t="s">
        <v>1354</v>
      </c>
    </row>
    <row r="36" spans="1:13" s="8" customFormat="1" ht="38.25">
      <c r="A36" s="19">
        <v>30</v>
      </c>
      <c r="B36" s="19" t="s">
        <v>1239</v>
      </c>
      <c r="C36" s="19" t="s">
        <v>1459</v>
      </c>
      <c r="D36" s="19" t="s">
        <v>1460</v>
      </c>
      <c r="E36" s="19" t="s">
        <v>79</v>
      </c>
      <c r="F36" s="19">
        <v>0</v>
      </c>
      <c r="G36" s="19">
        <v>0</v>
      </c>
      <c r="H36" s="19">
        <v>0</v>
      </c>
      <c r="I36" s="19">
        <v>0</v>
      </c>
      <c r="J36" s="19" t="s">
        <v>1461</v>
      </c>
      <c r="K36" s="19" t="s">
        <v>834</v>
      </c>
      <c r="L36" s="19" t="s">
        <v>847</v>
      </c>
      <c r="M36" s="19" t="s">
        <v>1354</v>
      </c>
    </row>
    <row r="37" spans="1:13" s="8" customFormat="1" ht="38.25">
      <c r="A37" s="19">
        <v>31</v>
      </c>
      <c r="B37" s="19" t="s">
        <v>1239</v>
      </c>
      <c r="C37" s="19" t="s">
        <v>351</v>
      </c>
      <c r="D37" s="19" t="s">
        <v>352</v>
      </c>
      <c r="E37" s="19" t="s">
        <v>353</v>
      </c>
      <c r="F37" s="19">
        <v>0</v>
      </c>
      <c r="G37" s="19">
        <v>0</v>
      </c>
      <c r="H37" s="19">
        <v>0</v>
      </c>
      <c r="I37" s="19">
        <v>0</v>
      </c>
      <c r="J37" s="19" t="s">
        <v>2051</v>
      </c>
      <c r="K37" s="19" t="s">
        <v>834</v>
      </c>
      <c r="L37" s="19" t="s">
        <v>847</v>
      </c>
      <c r="M37" s="19" t="s">
        <v>1354</v>
      </c>
    </row>
    <row r="38" spans="1:13" s="8" customFormat="1" ht="38.25">
      <c r="A38" s="19">
        <v>32</v>
      </c>
      <c r="B38" s="19" t="s">
        <v>1239</v>
      </c>
      <c r="C38" s="19" t="s">
        <v>89</v>
      </c>
      <c r="D38" s="19" t="s">
        <v>897</v>
      </c>
      <c r="E38" s="19" t="s">
        <v>898</v>
      </c>
      <c r="F38" s="19">
        <v>0</v>
      </c>
      <c r="G38" s="19">
        <v>0</v>
      </c>
      <c r="H38" s="19">
        <v>0</v>
      </c>
      <c r="I38" s="19">
        <v>0</v>
      </c>
      <c r="J38" s="19" t="s">
        <v>899</v>
      </c>
      <c r="K38" s="19" t="s">
        <v>834</v>
      </c>
      <c r="L38" s="19" t="s">
        <v>847</v>
      </c>
      <c r="M38" s="19" t="s">
        <v>1354</v>
      </c>
    </row>
    <row r="39" spans="1:13" s="8" customFormat="1" ht="38.25">
      <c r="A39" s="19">
        <v>33</v>
      </c>
      <c r="B39" s="19" t="s">
        <v>1239</v>
      </c>
      <c r="C39" s="19" t="s">
        <v>900</v>
      </c>
      <c r="D39" s="19" t="s">
        <v>901</v>
      </c>
      <c r="E39" s="19" t="s">
        <v>902</v>
      </c>
      <c r="F39" s="19">
        <v>0</v>
      </c>
      <c r="G39" s="19">
        <v>0</v>
      </c>
      <c r="H39" s="19">
        <v>0</v>
      </c>
      <c r="I39" s="19">
        <v>0</v>
      </c>
      <c r="J39" s="19" t="s">
        <v>903</v>
      </c>
      <c r="K39" s="19" t="s">
        <v>834</v>
      </c>
      <c r="L39" s="19" t="s">
        <v>847</v>
      </c>
      <c r="M39" s="19" t="s">
        <v>1354</v>
      </c>
    </row>
    <row r="40" spans="1:13" s="8" customFormat="1" ht="51">
      <c r="A40" s="19">
        <v>34</v>
      </c>
      <c r="B40" s="19" t="s">
        <v>1239</v>
      </c>
      <c r="C40" s="19" t="s">
        <v>131</v>
      </c>
      <c r="D40" s="19" t="s">
        <v>132</v>
      </c>
      <c r="E40" s="19" t="s">
        <v>133</v>
      </c>
      <c r="F40" s="19">
        <v>3292803.25</v>
      </c>
      <c r="G40" s="19">
        <v>338427.16</v>
      </c>
      <c r="H40" s="19">
        <f>SUM(F40-G40)</f>
        <v>2954376.09</v>
      </c>
      <c r="I40" s="19" t="s">
        <v>99</v>
      </c>
      <c r="J40" s="19" t="s">
        <v>2033</v>
      </c>
      <c r="K40" s="19" t="s">
        <v>834</v>
      </c>
      <c r="L40" s="19" t="s">
        <v>847</v>
      </c>
      <c r="M40" s="19" t="s">
        <v>1354</v>
      </c>
    </row>
    <row r="41" spans="1:13" s="8" customFormat="1" ht="38.25">
      <c r="A41" s="19">
        <v>35</v>
      </c>
      <c r="B41" s="19" t="s">
        <v>1239</v>
      </c>
      <c r="C41" s="19" t="s">
        <v>904</v>
      </c>
      <c r="D41" s="19" t="s">
        <v>905</v>
      </c>
      <c r="E41" s="19" t="s">
        <v>906</v>
      </c>
      <c r="F41" s="19">
        <v>0</v>
      </c>
      <c r="G41" s="19">
        <v>0</v>
      </c>
      <c r="H41" s="19">
        <v>0</v>
      </c>
      <c r="I41" s="19">
        <v>0</v>
      </c>
      <c r="J41" s="19" t="s">
        <v>907</v>
      </c>
      <c r="K41" s="19" t="s">
        <v>834</v>
      </c>
      <c r="L41" s="19" t="s">
        <v>847</v>
      </c>
      <c r="M41" s="19" t="s">
        <v>1354</v>
      </c>
    </row>
    <row r="42" spans="1:13" s="8" customFormat="1" ht="38.25">
      <c r="A42" s="19">
        <v>36</v>
      </c>
      <c r="B42" s="19" t="s">
        <v>1239</v>
      </c>
      <c r="C42" s="19" t="s">
        <v>908</v>
      </c>
      <c r="D42" s="19" t="s">
        <v>909</v>
      </c>
      <c r="E42" s="19" t="s">
        <v>910</v>
      </c>
      <c r="F42" s="19">
        <v>15491814.5</v>
      </c>
      <c r="G42" s="74">
        <v>3147915.1</v>
      </c>
      <c r="H42" s="74">
        <f>SUM(F42-G42)</f>
        <v>12343899.4</v>
      </c>
      <c r="I42" s="19" t="s">
        <v>99</v>
      </c>
      <c r="J42" s="19" t="s">
        <v>2017</v>
      </c>
      <c r="K42" s="19" t="s">
        <v>834</v>
      </c>
      <c r="L42" s="19" t="s">
        <v>847</v>
      </c>
      <c r="M42" s="19" t="s">
        <v>1354</v>
      </c>
    </row>
    <row r="43" spans="1:13" s="8" customFormat="1" ht="38.25">
      <c r="A43" s="19">
        <v>37</v>
      </c>
      <c r="B43" s="19" t="s">
        <v>1239</v>
      </c>
      <c r="C43" s="19" t="s">
        <v>863</v>
      </c>
      <c r="D43" s="19" t="s">
        <v>864</v>
      </c>
      <c r="E43" s="19" t="s">
        <v>865</v>
      </c>
      <c r="F43" s="19">
        <v>3628481.1</v>
      </c>
      <c r="G43" s="19">
        <v>372927.07</v>
      </c>
      <c r="H43" s="19">
        <f>SUM(F43-G43)</f>
        <v>3255554.0300000003</v>
      </c>
      <c r="I43" s="19" t="s">
        <v>99</v>
      </c>
      <c r="J43" s="19" t="s">
        <v>2031</v>
      </c>
      <c r="K43" s="19" t="s">
        <v>834</v>
      </c>
      <c r="L43" s="19" t="s">
        <v>847</v>
      </c>
      <c r="M43" s="19" t="s">
        <v>1354</v>
      </c>
    </row>
    <row r="44" spans="1:13" s="8" customFormat="1" ht="38.25">
      <c r="A44" s="19">
        <v>38</v>
      </c>
      <c r="B44" s="19" t="s">
        <v>1239</v>
      </c>
      <c r="C44" s="19" t="s">
        <v>354</v>
      </c>
      <c r="D44" s="19" t="s">
        <v>355</v>
      </c>
      <c r="E44" s="19" t="s">
        <v>356</v>
      </c>
      <c r="F44" s="19">
        <v>0</v>
      </c>
      <c r="G44" s="19">
        <v>0</v>
      </c>
      <c r="H44" s="19">
        <v>0</v>
      </c>
      <c r="I44" s="19">
        <v>0</v>
      </c>
      <c r="J44" s="19" t="s">
        <v>2052</v>
      </c>
      <c r="K44" s="19" t="s">
        <v>834</v>
      </c>
      <c r="L44" s="19" t="s">
        <v>847</v>
      </c>
      <c r="M44" s="19" t="s">
        <v>1354</v>
      </c>
    </row>
    <row r="45" spans="1:13" s="8" customFormat="1" ht="38.25">
      <c r="A45" s="19">
        <v>39</v>
      </c>
      <c r="B45" s="19" t="s">
        <v>1239</v>
      </c>
      <c r="C45" s="19" t="s">
        <v>1053</v>
      </c>
      <c r="D45" s="19" t="s">
        <v>1054</v>
      </c>
      <c r="E45" s="19" t="s">
        <v>1055</v>
      </c>
      <c r="F45" s="19">
        <v>0</v>
      </c>
      <c r="G45" s="19">
        <v>0</v>
      </c>
      <c r="H45" s="19">
        <v>0</v>
      </c>
      <c r="I45" s="19">
        <v>0</v>
      </c>
      <c r="J45" s="19" t="s">
        <v>1056</v>
      </c>
      <c r="K45" s="19" t="s">
        <v>834</v>
      </c>
      <c r="L45" s="19" t="s">
        <v>847</v>
      </c>
      <c r="M45" s="19" t="s">
        <v>1354</v>
      </c>
    </row>
    <row r="46" spans="1:13" s="8" customFormat="1" ht="38.25">
      <c r="A46" s="19">
        <v>40</v>
      </c>
      <c r="B46" s="19" t="s">
        <v>1239</v>
      </c>
      <c r="C46" s="19" t="s">
        <v>1057</v>
      </c>
      <c r="D46" s="19" t="s">
        <v>1058</v>
      </c>
      <c r="E46" s="19" t="s">
        <v>1059</v>
      </c>
      <c r="F46" s="19">
        <v>459922</v>
      </c>
      <c r="G46" s="19">
        <v>0</v>
      </c>
      <c r="H46" s="19">
        <f>SUM(F46-G46)</f>
        <v>459922</v>
      </c>
      <c r="I46" s="19" t="s">
        <v>99</v>
      </c>
      <c r="J46" s="19" t="s">
        <v>1060</v>
      </c>
      <c r="K46" s="19" t="s">
        <v>834</v>
      </c>
      <c r="L46" s="19" t="s">
        <v>847</v>
      </c>
      <c r="M46" s="19" t="s">
        <v>1354</v>
      </c>
    </row>
    <row r="47" spans="1:13" s="8" customFormat="1" ht="38.25">
      <c r="A47" s="19">
        <v>41</v>
      </c>
      <c r="B47" s="19" t="s">
        <v>1239</v>
      </c>
      <c r="C47" s="19" t="s">
        <v>1061</v>
      </c>
      <c r="D47" s="19" t="s">
        <v>642</v>
      </c>
      <c r="E47" s="19" t="s">
        <v>1062</v>
      </c>
      <c r="F47" s="19">
        <v>0</v>
      </c>
      <c r="G47" s="19">
        <v>0</v>
      </c>
      <c r="H47" s="19">
        <v>0</v>
      </c>
      <c r="I47" s="19">
        <v>0</v>
      </c>
      <c r="J47" s="19" t="s">
        <v>1063</v>
      </c>
      <c r="K47" s="19" t="s">
        <v>834</v>
      </c>
      <c r="L47" s="19" t="s">
        <v>847</v>
      </c>
      <c r="M47" s="19" t="s">
        <v>1354</v>
      </c>
    </row>
    <row r="48" spans="1:13" s="8" customFormat="1" ht="38.25">
      <c r="A48" s="19">
        <v>42</v>
      </c>
      <c r="B48" s="19" t="s">
        <v>1239</v>
      </c>
      <c r="C48" s="19" t="s">
        <v>1481</v>
      </c>
      <c r="D48" s="19" t="s">
        <v>1482</v>
      </c>
      <c r="E48" s="19" t="s">
        <v>1483</v>
      </c>
      <c r="F48" s="19">
        <v>0</v>
      </c>
      <c r="G48" s="19">
        <v>0</v>
      </c>
      <c r="H48" s="19">
        <v>0</v>
      </c>
      <c r="I48" s="19">
        <v>0</v>
      </c>
      <c r="J48" s="19" t="s">
        <v>2044</v>
      </c>
      <c r="K48" s="19" t="s">
        <v>834</v>
      </c>
      <c r="L48" s="19" t="s">
        <v>847</v>
      </c>
      <c r="M48" s="19" t="s">
        <v>1354</v>
      </c>
    </row>
    <row r="49" spans="1:13" s="8" customFormat="1" ht="38.25">
      <c r="A49" s="19">
        <v>43</v>
      </c>
      <c r="B49" s="19" t="s">
        <v>1239</v>
      </c>
      <c r="C49" s="19" t="s">
        <v>1064</v>
      </c>
      <c r="D49" s="19" t="s">
        <v>1065</v>
      </c>
      <c r="E49" s="19" t="s">
        <v>1066</v>
      </c>
      <c r="F49" s="19">
        <v>0</v>
      </c>
      <c r="G49" s="19">
        <v>0</v>
      </c>
      <c r="H49" s="19">
        <v>0</v>
      </c>
      <c r="I49" s="19">
        <v>0</v>
      </c>
      <c r="J49" s="19" t="s">
        <v>1067</v>
      </c>
      <c r="K49" s="19" t="s">
        <v>834</v>
      </c>
      <c r="L49" s="19" t="s">
        <v>847</v>
      </c>
      <c r="M49" s="19" t="s">
        <v>1354</v>
      </c>
    </row>
    <row r="50" spans="1:13" s="15" customFormat="1" ht="38.25">
      <c r="A50" s="19">
        <v>44</v>
      </c>
      <c r="B50" s="19" t="s">
        <v>685</v>
      </c>
      <c r="C50" s="30" t="s">
        <v>2025</v>
      </c>
      <c r="D50" s="30" t="s">
        <v>2026</v>
      </c>
      <c r="E50" s="30" t="s">
        <v>2027</v>
      </c>
      <c r="F50" s="30"/>
      <c r="G50" s="30"/>
      <c r="H50" s="30"/>
      <c r="I50" s="30"/>
      <c r="J50" s="30" t="s">
        <v>2028</v>
      </c>
      <c r="K50" s="30" t="s">
        <v>834</v>
      </c>
      <c r="L50" s="30" t="s">
        <v>2110</v>
      </c>
      <c r="M50" s="19" t="s">
        <v>1354</v>
      </c>
    </row>
    <row r="51" spans="1:13" s="8" customFormat="1" ht="38.25">
      <c r="A51" s="19">
        <v>45</v>
      </c>
      <c r="B51" s="19" t="s">
        <v>1239</v>
      </c>
      <c r="C51" s="19" t="s">
        <v>1068</v>
      </c>
      <c r="D51" s="19" t="s">
        <v>1069</v>
      </c>
      <c r="E51" s="19" t="s">
        <v>1070</v>
      </c>
      <c r="F51" s="19">
        <v>0</v>
      </c>
      <c r="G51" s="19">
        <v>0</v>
      </c>
      <c r="H51" s="19">
        <v>0</v>
      </c>
      <c r="I51" s="19">
        <v>0</v>
      </c>
      <c r="J51" s="19" t="s">
        <v>1071</v>
      </c>
      <c r="K51" s="19" t="s">
        <v>834</v>
      </c>
      <c r="L51" s="19" t="s">
        <v>847</v>
      </c>
      <c r="M51" s="19" t="s">
        <v>1354</v>
      </c>
    </row>
    <row r="52" spans="1:13" s="8" customFormat="1" ht="38.25">
      <c r="A52" s="19">
        <v>46</v>
      </c>
      <c r="B52" s="19" t="s">
        <v>1239</v>
      </c>
      <c r="C52" s="19" t="s">
        <v>1072</v>
      </c>
      <c r="D52" s="19" t="s">
        <v>1073</v>
      </c>
      <c r="E52" s="19" t="s">
        <v>1074</v>
      </c>
      <c r="F52" s="19">
        <v>0</v>
      </c>
      <c r="G52" s="19">
        <v>0</v>
      </c>
      <c r="H52" s="19">
        <v>0</v>
      </c>
      <c r="I52" s="19">
        <v>0</v>
      </c>
      <c r="J52" s="19" t="s">
        <v>1075</v>
      </c>
      <c r="K52" s="19" t="s">
        <v>834</v>
      </c>
      <c r="L52" s="19" t="s">
        <v>847</v>
      </c>
      <c r="M52" s="19" t="s">
        <v>1354</v>
      </c>
    </row>
    <row r="53" spans="1:13" s="8" customFormat="1" ht="38.25">
      <c r="A53" s="19">
        <v>47</v>
      </c>
      <c r="B53" s="19" t="s">
        <v>1239</v>
      </c>
      <c r="C53" s="19" t="s">
        <v>428</v>
      </c>
      <c r="D53" s="19" t="s">
        <v>429</v>
      </c>
      <c r="E53" s="19" t="s">
        <v>430</v>
      </c>
      <c r="F53" s="19">
        <v>1100000</v>
      </c>
      <c r="G53" s="19">
        <v>0</v>
      </c>
      <c r="H53" s="19">
        <f>SUM(F53-G53)</f>
        <v>1100000</v>
      </c>
      <c r="I53" s="19">
        <v>0</v>
      </c>
      <c r="J53" s="19" t="s">
        <v>431</v>
      </c>
      <c r="K53" s="19" t="s">
        <v>834</v>
      </c>
      <c r="L53" s="19" t="s">
        <v>847</v>
      </c>
      <c r="M53" s="19" t="s">
        <v>1354</v>
      </c>
    </row>
    <row r="54" spans="1:13" s="8" customFormat="1" ht="38.25">
      <c r="A54" s="19">
        <v>48</v>
      </c>
      <c r="B54" s="19" t="s">
        <v>1239</v>
      </c>
      <c r="C54" s="19" t="s">
        <v>925</v>
      </c>
      <c r="D54" s="19" t="s">
        <v>926</v>
      </c>
      <c r="E54" s="19" t="s">
        <v>2421</v>
      </c>
      <c r="F54" s="19">
        <v>0</v>
      </c>
      <c r="G54" s="19">
        <v>0</v>
      </c>
      <c r="H54" s="19">
        <v>0</v>
      </c>
      <c r="I54" s="19">
        <v>0</v>
      </c>
      <c r="J54" s="19" t="s">
        <v>927</v>
      </c>
      <c r="K54" s="19" t="s">
        <v>834</v>
      </c>
      <c r="L54" s="19" t="s">
        <v>847</v>
      </c>
      <c r="M54" s="19" t="s">
        <v>1354</v>
      </c>
    </row>
    <row r="55" spans="1:13" s="8" customFormat="1" ht="38.25">
      <c r="A55" s="19">
        <v>49</v>
      </c>
      <c r="B55" s="19" t="s">
        <v>1239</v>
      </c>
      <c r="C55" s="19" t="s">
        <v>872</v>
      </c>
      <c r="D55" s="19" t="s">
        <v>873</v>
      </c>
      <c r="E55" s="19" t="s">
        <v>874</v>
      </c>
      <c r="F55" s="19">
        <v>6991777.14</v>
      </c>
      <c r="G55" s="19">
        <v>1619661.07</v>
      </c>
      <c r="H55" s="19">
        <f>SUM(F55-G55)</f>
        <v>5372116.069999999</v>
      </c>
      <c r="I55" s="19">
        <v>0</v>
      </c>
      <c r="J55" s="19" t="s">
        <v>2039</v>
      </c>
      <c r="K55" s="19" t="s">
        <v>834</v>
      </c>
      <c r="L55" s="19" t="s">
        <v>847</v>
      </c>
      <c r="M55" s="19" t="s">
        <v>1354</v>
      </c>
    </row>
    <row r="56" spans="1:13" s="8" customFormat="1" ht="38.25">
      <c r="A56" s="19">
        <v>50</v>
      </c>
      <c r="B56" s="19" t="s">
        <v>1239</v>
      </c>
      <c r="C56" s="19" t="s">
        <v>807</v>
      </c>
      <c r="D56" s="19" t="s">
        <v>808</v>
      </c>
      <c r="E56" s="19" t="s">
        <v>669</v>
      </c>
      <c r="F56" s="19">
        <v>5525435.75</v>
      </c>
      <c r="G56" s="19">
        <v>0</v>
      </c>
      <c r="H56" s="19">
        <f>SUM(F56-G56)</f>
        <v>5525435.75</v>
      </c>
      <c r="I56" s="19">
        <v>0</v>
      </c>
      <c r="J56" s="19" t="s">
        <v>670</v>
      </c>
      <c r="K56" s="19" t="s">
        <v>834</v>
      </c>
      <c r="L56" s="19" t="s">
        <v>847</v>
      </c>
      <c r="M56" s="19" t="s">
        <v>1354</v>
      </c>
    </row>
    <row r="57" spans="1:13" s="8" customFormat="1" ht="38.25">
      <c r="A57" s="19">
        <v>51</v>
      </c>
      <c r="B57" s="19" t="s">
        <v>1239</v>
      </c>
      <c r="C57" s="19" t="s">
        <v>809</v>
      </c>
      <c r="D57" s="19" t="s">
        <v>810</v>
      </c>
      <c r="E57" s="19" t="s">
        <v>811</v>
      </c>
      <c r="F57" s="19">
        <v>1859357</v>
      </c>
      <c r="G57" s="19">
        <v>116210.16</v>
      </c>
      <c r="H57" s="19">
        <f>SUM(F57-G57)</f>
        <v>1743146.84</v>
      </c>
      <c r="I57" s="19">
        <v>0</v>
      </c>
      <c r="J57" s="19" t="s">
        <v>812</v>
      </c>
      <c r="K57" s="19" t="s">
        <v>834</v>
      </c>
      <c r="L57" s="19" t="s">
        <v>847</v>
      </c>
      <c r="M57" s="19" t="s">
        <v>1354</v>
      </c>
    </row>
    <row r="58" spans="1:13" s="8" customFormat="1" ht="38.25">
      <c r="A58" s="19">
        <v>52</v>
      </c>
      <c r="B58" s="19" t="s">
        <v>1239</v>
      </c>
      <c r="C58" s="19" t="s">
        <v>1243</v>
      </c>
      <c r="D58" s="19" t="s">
        <v>1244</v>
      </c>
      <c r="E58" s="19" t="s">
        <v>1245</v>
      </c>
      <c r="F58" s="19">
        <v>4361118.31</v>
      </c>
      <c r="G58" s="19">
        <v>255882.22</v>
      </c>
      <c r="H58" s="19">
        <f>SUM(F58-G58)</f>
        <v>4105236.0899999994</v>
      </c>
      <c r="I58" s="19">
        <v>0</v>
      </c>
      <c r="J58" s="19" t="s">
        <v>2030</v>
      </c>
      <c r="K58" s="19" t="s">
        <v>834</v>
      </c>
      <c r="L58" s="19" t="s">
        <v>847</v>
      </c>
      <c r="M58" s="19" t="s">
        <v>1354</v>
      </c>
    </row>
    <row r="59" spans="1:13" s="8" customFormat="1" ht="38.25">
      <c r="A59" s="19">
        <v>53</v>
      </c>
      <c r="B59" s="19" t="s">
        <v>1239</v>
      </c>
      <c r="C59" s="19" t="s">
        <v>813</v>
      </c>
      <c r="D59" s="19" t="s">
        <v>814</v>
      </c>
      <c r="E59" s="19" t="s">
        <v>815</v>
      </c>
      <c r="F59" s="19">
        <v>0</v>
      </c>
      <c r="G59" s="19">
        <v>0</v>
      </c>
      <c r="H59" s="19">
        <v>0</v>
      </c>
      <c r="I59" s="19">
        <v>0</v>
      </c>
      <c r="J59" s="19" t="s">
        <v>317</v>
      </c>
      <c r="K59" s="19" t="s">
        <v>834</v>
      </c>
      <c r="L59" s="19" t="s">
        <v>847</v>
      </c>
      <c r="M59" s="19" t="s">
        <v>1354</v>
      </c>
    </row>
    <row r="60" spans="1:13" s="8" customFormat="1" ht="38.25">
      <c r="A60" s="19">
        <v>54</v>
      </c>
      <c r="B60" s="19" t="s">
        <v>1239</v>
      </c>
      <c r="C60" s="19" t="s">
        <v>1478</v>
      </c>
      <c r="D60" s="19" t="s">
        <v>1479</v>
      </c>
      <c r="E60" s="19" t="s">
        <v>1480</v>
      </c>
      <c r="F60" s="19">
        <v>2094832</v>
      </c>
      <c r="G60" s="19">
        <v>215302.26</v>
      </c>
      <c r="H60" s="19">
        <f>SUM(F60-G60)</f>
        <v>1879529.74</v>
      </c>
      <c r="I60" s="19">
        <v>0</v>
      </c>
      <c r="J60" s="19" t="s">
        <v>2043</v>
      </c>
      <c r="K60" s="19" t="s">
        <v>834</v>
      </c>
      <c r="L60" s="19" t="s">
        <v>847</v>
      </c>
      <c r="M60" s="19" t="s">
        <v>1354</v>
      </c>
    </row>
    <row r="61" spans="1:13" s="8" customFormat="1" ht="38.25">
      <c r="A61" s="19">
        <v>55</v>
      </c>
      <c r="B61" s="19" t="s">
        <v>1239</v>
      </c>
      <c r="C61" s="19" t="s">
        <v>816</v>
      </c>
      <c r="D61" s="19" t="s">
        <v>817</v>
      </c>
      <c r="E61" s="19" t="s">
        <v>818</v>
      </c>
      <c r="F61" s="19">
        <v>2036847.51</v>
      </c>
      <c r="G61" s="19">
        <v>214333.72</v>
      </c>
      <c r="H61" s="19">
        <f>SUM(F61-G61)</f>
        <v>1822513.79</v>
      </c>
      <c r="I61" s="19">
        <v>0</v>
      </c>
      <c r="J61" s="19" t="s">
        <v>819</v>
      </c>
      <c r="K61" s="19" t="s">
        <v>834</v>
      </c>
      <c r="L61" s="19" t="s">
        <v>847</v>
      </c>
      <c r="M61" s="19" t="s">
        <v>1354</v>
      </c>
    </row>
    <row r="62" spans="1:13" s="8" customFormat="1" ht="38.25">
      <c r="A62" s="19">
        <v>56</v>
      </c>
      <c r="B62" s="19" t="s">
        <v>1239</v>
      </c>
      <c r="C62" s="19" t="s">
        <v>109</v>
      </c>
      <c r="D62" s="19" t="s">
        <v>110</v>
      </c>
      <c r="E62" s="19" t="s">
        <v>111</v>
      </c>
      <c r="F62" s="19">
        <v>1670872.09</v>
      </c>
      <c r="G62" s="19">
        <v>0</v>
      </c>
      <c r="H62" s="19">
        <f>SUM(F62-G62)</f>
        <v>1670872.09</v>
      </c>
      <c r="I62" s="19">
        <v>0</v>
      </c>
      <c r="J62" s="19" t="s">
        <v>768</v>
      </c>
      <c r="K62" s="19" t="s">
        <v>834</v>
      </c>
      <c r="L62" s="19" t="s">
        <v>847</v>
      </c>
      <c r="M62" s="19" t="s">
        <v>1354</v>
      </c>
    </row>
    <row r="63" spans="1:13" s="8" customFormat="1" ht="38.25">
      <c r="A63" s="19">
        <v>57</v>
      </c>
      <c r="B63" s="19" t="s">
        <v>1239</v>
      </c>
      <c r="C63" s="19" t="s">
        <v>769</v>
      </c>
      <c r="D63" s="19" t="s">
        <v>770</v>
      </c>
      <c r="E63" s="19" t="s">
        <v>2363</v>
      </c>
      <c r="F63" s="19">
        <v>0</v>
      </c>
      <c r="G63" s="19">
        <v>0</v>
      </c>
      <c r="H63" s="19">
        <v>0</v>
      </c>
      <c r="I63" s="19">
        <v>0</v>
      </c>
      <c r="J63" s="19" t="s">
        <v>771</v>
      </c>
      <c r="K63" s="19" t="s">
        <v>834</v>
      </c>
      <c r="L63" s="19" t="s">
        <v>847</v>
      </c>
      <c r="M63" s="19" t="s">
        <v>1354</v>
      </c>
    </row>
    <row r="64" spans="1:13" s="8" customFormat="1" ht="38.25">
      <c r="A64" s="19">
        <v>58</v>
      </c>
      <c r="B64" s="19" t="s">
        <v>1239</v>
      </c>
      <c r="C64" s="19" t="s">
        <v>772</v>
      </c>
      <c r="D64" s="19" t="s">
        <v>166</v>
      </c>
      <c r="E64" s="19" t="s">
        <v>773</v>
      </c>
      <c r="F64" s="19">
        <v>0</v>
      </c>
      <c r="G64" s="19">
        <v>0</v>
      </c>
      <c r="H64" s="19">
        <f>SUM(F64-G64)</f>
        <v>0</v>
      </c>
      <c r="I64" s="19">
        <v>0</v>
      </c>
      <c r="J64" s="19" t="s">
        <v>774</v>
      </c>
      <c r="K64" s="19" t="s">
        <v>834</v>
      </c>
      <c r="L64" s="19" t="s">
        <v>847</v>
      </c>
      <c r="M64" s="19" t="s">
        <v>1354</v>
      </c>
    </row>
    <row r="65" spans="1:13" s="8" customFormat="1" ht="38.25">
      <c r="A65" s="19">
        <v>59</v>
      </c>
      <c r="B65" s="19" t="s">
        <v>1239</v>
      </c>
      <c r="C65" s="19" t="s">
        <v>775</v>
      </c>
      <c r="D65" s="19" t="s">
        <v>776</v>
      </c>
      <c r="E65" s="19" t="s">
        <v>777</v>
      </c>
      <c r="F65" s="19">
        <v>0</v>
      </c>
      <c r="G65" s="19">
        <v>0</v>
      </c>
      <c r="H65" s="19">
        <v>0</v>
      </c>
      <c r="I65" s="19">
        <v>0</v>
      </c>
      <c r="J65" s="19" t="s">
        <v>778</v>
      </c>
      <c r="K65" s="19" t="s">
        <v>834</v>
      </c>
      <c r="L65" s="19" t="s">
        <v>847</v>
      </c>
      <c r="M65" s="19" t="s">
        <v>1354</v>
      </c>
    </row>
    <row r="66" spans="1:13" s="8" customFormat="1" ht="38.25">
      <c r="A66" s="19">
        <v>60</v>
      </c>
      <c r="B66" s="19" t="s">
        <v>1239</v>
      </c>
      <c r="C66" s="19" t="s">
        <v>1246</v>
      </c>
      <c r="D66" s="19" t="s">
        <v>1247</v>
      </c>
      <c r="E66" s="19" t="s">
        <v>2422</v>
      </c>
      <c r="F66" s="19">
        <v>2055161.55</v>
      </c>
      <c r="G66" s="19">
        <v>0</v>
      </c>
      <c r="H66" s="19">
        <f>SUM(F66-G66)</f>
        <v>2055161.55</v>
      </c>
      <c r="I66" s="19">
        <v>0</v>
      </c>
      <c r="J66" s="19" t="s">
        <v>2032</v>
      </c>
      <c r="K66" s="19" t="s">
        <v>834</v>
      </c>
      <c r="L66" s="19" t="s">
        <v>847</v>
      </c>
      <c r="M66" s="19" t="s">
        <v>1354</v>
      </c>
    </row>
    <row r="67" spans="1:13" s="8" customFormat="1" ht="38.25">
      <c r="A67" s="19">
        <v>61</v>
      </c>
      <c r="B67" s="19" t="s">
        <v>1239</v>
      </c>
      <c r="C67" s="19" t="s">
        <v>875</v>
      </c>
      <c r="D67" s="19" t="s">
        <v>876</v>
      </c>
      <c r="E67" s="19" t="s">
        <v>877</v>
      </c>
      <c r="F67" s="19">
        <v>0</v>
      </c>
      <c r="G67" s="19">
        <v>0</v>
      </c>
      <c r="H67" s="19">
        <v>0</v>
      </c>
      <c r="I67" s="19">
        <v>0</v>
      </c>
      <c r="J67" s="19" t="s">
        <v>2045</v>
      </c>
      <c r="K67" s="19" t="s">
        <v>834</v>
      </c>
      <c r="L67" s="19" t="s">
        <v>847</v>
      </c>
      <c r="M67" s="19" t="s">
        <v>1354</v>
      </c>
    </row>
    <row r="68" spans="1:13" s="8" customFormat="1" ht="38.25">
      <c r="A68" s="19">
        <v>62</v>
      </c>
      <c r="B68" s="19" t="s">
        <v>1239</v>
      </c>
      <c r="C68" s="19" t="s">
        <v>1002</v>
      </c>
      <c r="D68" s="19" t="s">
        <v>1003</v>
      </c>
      <c r="E68" s="19" t="s">
        <v>1004</v>
      </c>
      <c r="F68" s="19">
        <v>0</v>
      </c>
      <c r="G68" s="19">
        <v>0</v>
      </c>
      <c r="H68" s="19">
        <v>0</v>
      </c>
      <c r="I68" s="19">
        <v>0</v>
      </c>
      <c r="J68" s="19" t="s">
        <v>2046</v>
      </c>
      <c r="K68" s="19" t="s">
        <v>834</v>
      </c>
      <c r="L68" s="19" t="s">
        <v>847</v>
      </c>
      <c r="M68" s="19" t="s">
        <v>1354</v>
      </c>
    </row>
    <row r="69" spans="1:13" s="8" customFormat="1" ht="38.25">
      <c r="A69" s="19">
        <v>63</v>
      </c>
      <c r="B69" s="19" t="s">
        <v>1239</v>
      </c>
      <c r="C69" s="19" t="s">
        <v>1166</v>
      </c>
      <c r="D69" s="19" t="s">
        <v>1167</v>
      </c>
      <c r="E69" s="19" t="s">
        <v>1168</v>
      </c>
      <c r="F69" s="19">
        <v>965447.44</v>
      </c>
      <c r="G69" s="19">
        <v>0</v>
      </c>
      <c r="H69" s="19">
        <f>SUM(F69-G69)</f>
        <v>965447.44</v>
      </c>
      <c r="I69" s="19">
        <v>0</v>
      </c>
      <c r="J69" s="19" t="s">
        <v>1169</v>
      </c>
      <c r="K69" s="19" t="s">
        <v>834</v>
      </c>
      <c r="L69" s="19" t="s">
        <v>847</v>
      </c>
      <c r="M69" s="19" t="s">
        <v>1354</v>
      </c>
    </row>
    <row r="70" spans="1:13" s="8" customFormat="1" ht="38.25">
      <c r="A70" s="19">
        <v>64</v>
      </c>
      <c r="B70" s="19" t="s">
        <v>1239</v>
      </c>
      <c r="C70" s="19" t="s">
        <v>1170</v>
      </c>
      <c r="D70" s="19" t="s">
        <v>1171</v>
      </c>
      <c r="E70" s="19" t="s">
        <v>1172</v>
      </c>
      <c r="F70" s="19">
        <v>0</v>
      </c>
      <c r="G70" s="19">
        <v>0</v>
      </c>
      <c r="H70" s="19">
        <v>0</v>
      </c>
      <c r="I70" s="19">
        <v>0</v>
      </c>
      <c r="J70" s="19" t="s">
        <v>1173</v>
      </c>
      <c r="K70" s="19" t="s">
        <v>834</v>
      </c>
      <c r="L70" s="19" t="s">
        <v>847</v>
      </c>
      <c r="M70" s="19" t="s">
        <v>1354</v>
      </c>
    </row>
    <row r="71" spans="1:13" s="8" customFormat="1" ht="38.25">
      <c r="A71" s="19">
        <v>65</v>
      </c>
      <c r="B71" s="19" t="s">
        <v>1239</v>
      </c>
      <c r="C71" s="19" t="s">
        <v>1174</v>
      </c>
      <c r="D71" s="19" t="s">
        <v>1175</v>
      </c>
      <c r="E71" s="19" t="s">
        <v>1176</v>
      </c>
      <c r="F71" s="19">
        <v>793143.05</v>
      </c>
      <c r="G71" s="19">
        <v>0</v>
      </c>
      <c r="H71" s="19">
        <f>SUM(F71-G71)</f>
        <v>793143.05</v>
      </c>
      <c r="I71" s="19">
        <v>0</v>
      </c>
      <c r="J71" s="19" t="s">
        <v>1177</v>
      </c>
      <c r="K71" s="19" t="s">
        <v>834</v>
      </c>
      <c r="L71" s="19" t="s">
        <v>847</v>
      </c>
      <c r="M71" s="19" t="s">
        <v>1354</v>
      </c>
    </row>
    <row r="72" spans="1:13" s="8" customFormat="1" ht="38.25">
      <c r="A72" s="19">
        <v>66</v>
      </c>
      <c r="B72" s="19" t="s">
        <v>1239</v>
      </c>
      <c r="C72" s="19" t="s">
        <v>1174</v>
      </c>
      <c r="D72" s="19" t="s">
        <v>1178</v>
      </c>
      <c r="E72" s="19" t="s">
        <v>1179</v>
      </c>
      <c r="F72" s="19">
        <v>0</v>
      </c>
      <c r="G72" s="19">
        <v>0</v>
      </c>
      <c r="H72" s="19">
        <v>0</v>
      </c>
      <c r="I72" s="19">
        <v>0</v>
      </c>
      <c r="J72" s="31" t="s">
        <v>1180</v>
      </c>
      <c r="K72" s="19" t="s">
        <v>834</v>
      </c>
      <c r="L72" s="19" t="s">
        <v>847</v>
      </c>
      <c r="M72" s="19" t="s">
        <v>1354</v>
      </c>
    </row>
    <row r="73" spans="1:13" s="8" customFormat="1" ht="38.25">
      <c r="A73" s="19">
        <v>67</v>
      </c>
      <c r="B73" s="19" t="s">
        <v>1239</v>
      </c>
      <c r="C73" s="19" t="s">
        <v>1181</v>
      </c>
      <c r="D73" s="19" t="s">
        <v>1182</v>
      </c>
      <c r="E73" s="19" t="s">
        <v>76</v>
      </c>
      <c r="F73" s="19">
        <v>0</v>
      </c>
      <c r="G73" s="19">
        <v>0</v>
      </c>
      <c r="H73" s="19">
        <v>0</v>
      </c>
      <c r="I73" s="19">
        <v>0</v>
      </c>
      <c r="J73" s="19" t="s">
        <v>1183</v>
      </c>
      <c r="K73" s="19" t="s">
        <v>834</v>
      </c>
      <c r="L73" s="19" t="s">
        <v>847</v>
      </c>
      <c r="M73" s="19" t="s">
        <v>1354</v>
      </c>
    </row>
    <row r="74" spans="1:13" s="8" customFormat="1" ht="38.25">
      <c r="A74" s="19">
        <v>68</v>
      </c>
      <c r="B74" s="19" t="s">
        <v>1239</v>
      </c>
      <c r="C74" s="19" t="s">
        <v>330</v>
      </c>
      <c r="D74" s="19" t="s">
        <v>331</v>
      </c>
      <c r="E74" s="19" t="s">
        <v>332</v>
      </c>
      <c r="F74" s="19">
        <v>0</v>
      </c>
      <c r="G74" s="19">
        <v>0</v>
      </c>
      <c r="H74" s="19">
        <v>0</v>
      </c>
      <c r="I74" s="19">
        <v>0</v>
      </c>
      <c r="J74" s="19" t="s">
        <v>2035</v>
      </c>
      <c r="K74" s="19" t="s">
        <v>834</v>
      </c>
      <c r="L74" s="19" t="s">
        <v>847</v>
      </c>
      <c r="M74" s="19" t="s">
        <v>1354</v>
      </c>
    </row>
    <row r="75" spans="1:13" s="8" customFormat="1" ht="38.25">
      <c r="A75" s="19">
        <v>69</v>
      </c>
      <c r="B75" s="19" t="s">
        <v>1239</v>
      </c>
      <c r="C75" s="19" t="s">
        <v>1184</v>
      </c>
      <c r="D75" s="19" t="s">
        <v>712</v>
      </c>
      <c r="E75" s="19" t="s">
        <v>713</v>
      </c>
      <c r="F75" s="19">
        <v>0</v>
      </c>
      <c r="G75" s="19">
        <v>0</v>
      </c>
      <c r="H75" s="19">
        <v>0</v>
      </c>
      <c r="I75" s="19">
        <v>0</v>
      </c>
      <c r="J75" s="19" t="s">
        <v>714</v>
      </c>
      <c r="K75" s="19" t="s">
        <v>834</v>
      </c>
      <c r="L75" s="19" t="s">
        <v>847</v>
      </c>
      <c r="M75" s="19" t="s">
        <v>1354</v>
      </c>
    </row>
    <row r="76" spans="1:13" s="8" customFormat="1" ht="38.25">
      <c r="A76" s="19">
        <v>70</v>
      </c>
      <c r="B76" s="19" t="s">
        <v>1239</v>
      </c>
      <c r="C76" s="19" t="s">
        <v>715</v>
      </c>
      <c r="D76" s="19" t="s">
        <v>716</v>
      </c>
      <c r="E76" s="19" t="s">
        <v>717</v>
      </c>
      <c r="F76" s="19">
        <v>1682106.83</v>
      </c>
      <c r="G76" s="19">
        <v>0</v>
      </c>
      <c r="H76" s="19">
        <f>SUM(F76-G76)</f>
        <v>1682106.83</v>
      </c>
      <c r="I76" s="19">
        <v>0</v>
      </c>
      <c r="J76" s="19" t="s">
        <v>718</v>
      </c>
      <c r="K76" s="19" t="s">
        <v>834</v>
      </c>
      <c r="L76" s="19" t="s">
        <v>847</v>
      </c>
      <c r="M76" s="19" t="s">
        <v>1354</v>
      </c>
    </row>
    <row r="77" spans="1:13" s="8" customFormat="1" ht="38.25">
      <c r="A77" s="19">
        <v>71</v>
      </c>
      <c r="B77" s="19" t="s">
        <v>1239</v>
      </c>
      <c r="C77" s="19" t="s">
        <v>1349</v>
      </c>
      <c r="D77" s="19" t="s">
        <v>1350</v>
      </c>
      <c r="E77" s="19" t="s">
        <v>1351</v>
      </c>
      <c r="F77" s="19">
        <v>1943313.76</v>
      </c>
      <c r="G77" s="19">
        <v>199729.33</v>
      </c>
      <c r="H77" s="19">
        <f>SUM(F77-G77)</f>
        <v>1743584.43</v>
      </c>
      <c r="I77" s="19">
        <v>0</v>
      </c>
      <c r="J77" s="19" t="s">
        <v>2041</v>
      </c>
      <c r="K77" s="19" t="s">
        <v>834</v>
      </c>
      <c r="L77" s="19" t="s">
        <v>847</v>
      </c>
      <c r="M77" s="19" t="s">
        <v>1354</v>
      </c>
    </row>
    <row r="78" spans="1:13" s="8" customFormat="1" ht="38.25">
      <c r="A78" s="19">
        <v>72</v>
      </c>
      <c r="B78" s="19" t="s">
        <v>1239</v>
      </c>
      <c r="C78" s="19" t="s">
        <v>1349</v>
      </c>
      <c r="D78" s="19" t="s">
        <v>1476</v>
      </c>
      <c r="E78" s="19" t="s">
        <v>1477</v>
      </c>
      <c r="F78" s="19">
        <v>0</v>
      </c>
      <c r="G78" s="19">
        <v>0</v>
      </c>
      <c r="H78" s="19">
        <v>0</v>
      </c>
      <c r="I78" s="19">
        <v>0</v>
      </c>
      <c r="J78" s="19" t="s">
        <v>2042</v>
      </c>
      <c r="K78" s="19" t="s">
        <v>834</v>
      </c>
      <c r="L78" s="19" t="s">
        <v>847</v>
      </c>
      <c r="M78" s="19" t="s">
        <v>1354</v>
      </c>
    </row>
    <row r="79" spans="1:13" s="8" customFormat="1" ht="38.25">
      <c r="A79" s="19">
        <v>73</v>
      </c>
      <c r="B79" s="19" t="s">
        <v>1239</v>
      </c>
      <c r="C79" s="19" t="s">
        <v>1346</v>
      </c>
      <c r="D79" s="19" t="s">
        <v>1347</v>
      </c>
      <c r="E79" s="19" t="s">
        <v>1348</v>
      </c>
      <c r="F79" s="19">
        <v>899852.54</v>
      </c>
      <c r="G79" s="19">
        <v>0</v>
      </c>
      <c r="H79" s="19">
        <f>SUM(F79-G79)</f>
        <v>899852.54</v>
      </c>
      <c r="I79" s="19">
        <v>0</v>
      </c>
      <c r="J79" s="19" t="s">
        <v>2040</v>
      </c>
      <c r="K79" s="19" t="s">
        <v>834</v>
      </c>
      <c r="L79" s="19" t="s">
        <v>847</v>
      </c>
      <c r="M79" s="19" t="s">
        <v>1354</v>
      </c>
    </row>
    <row r="80" spans="1:13" s="8" customFormat="1" ht="38.25">
      <c r="A80" s="19">
        <v>74</v>
      </c>
      <c r="B80" s="19" t="s">
        <v>1239</v>
      </c>
      <c r="C80" s="19" t="s">
        <v>719</v>
      </c>
      <c r="D80" s="19" t="s">
        <v>720</v>
      </c>
      <c r="E80" s="19" t="s">
        <v>721</v>
      </c>
      <c r="F80" s="19">
        <v>0</v>
      </c>
      <c r="G80" s="19">
        <v>0</v>
      </c>
      <c r="H80" s="19">
        <v>0</v>
      </c>
      <c r="I80" s="19">
        <v>0</v>
      </c>
      <c r="J80" s="19" t="s">
        <v>722</v>
      </c>
      <c r="K80" s="19" t="s">
        <v>834</v>
      </c>
      <c r="L80" s="19" t="s">
        <v>847</v>
      </c>
      <c r="M80" s="19" t="s">
        <v>1354</v>
      </c>
    </row>
    <row r="81" spans="1:13" s="8" customFormat="1" ht="38.25">
      <c r="A81" s="19">
        <v>75</v>
      </c>
      <c r="B81" s="19" t="s">
        <v>1239</v>
      </c>
      <c r="C81" s="19" t="s">
        <v>723</v>
      </c>
      <c r="D81" s="19" t="s">
        <v>724</v>
      </c>
      <c r="E81" s="19" t="s">
        <v>725</v>
      </c>
      <c r="F81" s="19">
        <v>0</v>
      </c>
      <c r="G81" s="19">
        <v>0</v>
      </c>
      <c r="H81" s="19">
        <v>0</v>
      </c>
      <c r="I81" s="19">
        <v>0</v>
      </c>
      <c r="J81" s="19" t="s">
        <v>726</v>
      </c>
      <c r="K81" s="19" t="s">
        <v>834</v>
      </c>
      <c r="L81" s="19" t="s">
        <v>847</v>
      </c>
      <c r="M81" s="19" t="s">
        <v>1354</v>
      </c>
    </row>
    <row r="82" spans="1:13" s="8" customFormat="1" ht="38.25">
      <c r="A82" s="19">
        <v>76</v>
      </c>
      <c r="B82" s="19" t="s">
        <v>1239</v>
      </c>
      <c r="C82" s="19" t="s">
        <v>727</v>
      </c>
      <c r="D82" s="19" t="s">
        <v>728</v>
      </c>
      <c r="E82" s="19" t="s">
        <v>350</v>
      </c>
      <c r="F82" s="19">
        <v>0</v>
      </c>
      <c r="G82" s="19">
        <v>0</v>
      </c>
      <c r="H82" s="19">
        <v>0</v>
      </c>
      <c r="I82" s="19">
        <v>0</v>
      </c>
      <c r="J82" s="19" t="s">
        <v>1185</v>
      </c>
      <c r="K82" s="19" t="s">
        <v>834</v>
      </c>
      <c r="L82" s="19" t="s">
        <v>847</v>
      </c>
      <c r="M82" s="19" t="s">
        <v>1354</v>
      </c>
    </row>
    <row r="83" spans="1:13" s="8" customFormat="1" ht="38.25">
      <c r="A83" s="19">
        <v>77</v>
      </c>
      <c r="B83" s="19" t="s">
        <v>1239</v>
      </c>
      <c r="C83" s="19" t="s">
        <v>1381</v>
      </c>
      <c r="D83" s="19" t="s">
        <v>1382</v>
      </c>
      <c r="E83" s="19" t="s">
        <v>1383</v>
      </c>
      <c r="F83" s="19">
        <v>0</v>
      </c>
      <c r="G83" s="19">
        <v>0</v>
      </c>
      <c r="H83" s="19">
        <v>0</v>
      </c>
      <c r="I83" s="19">
        <v>0</v>
      </c>
      <c r="J83" s="19" t="s">
        <v>980</v>
      </c>
      <c r="K83" s="19" t="s">
        <v>834</v>
      </c>
      <c r="L83" s="19" t="s">
        <v>847</v>
      </c>
      <c r="M83" s="19" t="s">
        <v>1354</v>
      </c>
    </row>
    <row r="84" spans="1:13" s="8" customFormat="1" ht="38.25">
      <c r="A84" s="19">
        <v>78</v>
      </c>
      <c r="B84" s="19" t="s">
        <v>1239</v>
      </c>
      <c r="C84" s="19" t="s">
        <v>981</v>
      </c>
      <c r="D84" s="19" t="s">
        <v>982</v>
      </c>
      <c r="E84" s="19" t="s">
        <v>1453</v>
      </c>
      <c r="F84" s="19">
        <v>0</v>
      </c>
      <c r="G84" s="19">
        <v>0</v>
      </c>
      <c r="H84" s="19">
        <v>0</v>
      </c>
      <c r="I84" s="19">
        <v>0</v>
      </c>
      <c r="J84" s="19" t="s">
        <v>754</v>
      </c>
      <c r="K84" s="19" t="s">
        <v>834</v>
      </c>
      <c r="L84" s="19" t="s">
        <v>847</v>
      </c>
      <c r="M84" s="19" t="s">
        <v>1354</v>
      </c>
    </row>
    <row r="85" spans="1:13" s="8" customFormat="1" ht="38.25">
      <c r="A85" s="19">
        <v>79</v>
      </c>
      <c r="B85" s="19" t="s">
        <v>1239</v>
      </c>
      <c r="C85" s="19" t="s">
        <v>755</v>
      </c>
      <c r="D85" s="19" t="s">
        <v>756</v>
      </c>
      <c r="E85" s="19" t="s">
        <v>757</v>
      </c>
      <c r="F85" s="19">
        <v>0</v>
      </c>
      <c r="G85" s="19">
        <v>0</v>
      </c>
      <c r="H85" s="19">
        <v>0</v>
      </c>
      <c r="I85" s="19">
        <v>0</v>
      </c>
      <c r="J85" s="19" t="s">
        <v>1153</v>
      </c>
      <c r="K85" s="19" t="s">
        <v>834</v>
      </c>
      <c r="L85" s="19" t="s">
        <v>847</v>
      </c>
      <c r="M85" s="19" t="s">
        <v>1354</v>
      </c>
    </row>
    <row r="86" spans="1:13" s="8" customFormat="1" ht="38.25">
      <c r="A86" s="19">
        <v>80</v>
      </c>
      <c r="B86" s="19" t="s">
        <v>1239</v>
      </c>
      <c r="C86" s="19" t="s">
        <v>1154</v>
      </c>
      <c r="D86" s="19" t="s">
        <v>1155</v>
      </c>
      <c r="E86" s="19" t="s">
        <v>1156</v>
      </c>
      <c r="F86" s="19">
        <v>0</v>
      </c>
      <c r="G86" s="19">
        <v>0</v>
      </c>
      <c r="H86" s="19">
        <v>0</v>
      </c>
      <c r="I86" s="19">
        <v>0</v>
      </c>
      <c r="J86" s="19" t="s">
        <v>1157</v>
      </c>
      <c r="K86" s="19" t="s">
        <v>834</v>
      </c>
      <c r="L86" s="19" t="s">
        <v>847</v>
      </c>
      <c r="M86" s="19" t="s">
        <v>1354</v>
      </c>
    </row>
    <row r="87" spans="1:13" s="8" customFormat="1" ht="38.25">
      <c r="A87" s="19">
        <v>81</v>
      </c>
      <c r="B87" s="19" t="s">
        <v>1239</v>
      </c>
      <c r="C87" s="30" t="s">
        <v>1158</v>
      </c>
      <c r="D87" s="30" t="s">
        <v>1159</v>
      </c>
      <c r="E87" s="30" t="s">
        <v>1160</v>
      </c>
      <c r="F87" s="32">
        <v>0</v>
      </c>
      <c r="G87" s="32">
        <v>0</v>
      </c>
      <c r="H87" s="32">
        <v>0</v>
      </c>
      <c r="I87" s="33">
        <v>0</v>
      </c>
      <c r="J87" s="34" t="s">
        <v>303</v>
      </c>
      <c r="K87" s="30" t="s">
        <v>834</v>
      </c>
      <c r="L87" s="19" t="s">
        <v>847</v>
      </c>
      <c r="M87" s="19" t="s">
        <v>1354</v>
      </c>
    </row>
    <row r="88" spans="1:13" s="8" customFormat="1" ht="38.25">
      <c r="A88" s="19">
        <v>82</v>
      </c>
      <c r="B88" s="19" t="s">
        <v>1239</v>
      </c>
      <c r="C88" s="30" t="s">
        <v>304</v>
      </c>
      <c r="D88" s="30" t="s">
        <v>305</v>
      </c>
      <c r="E88" s="30" t="s">
        <v>306</v>
      </c>
      <c r="F88" s="32">
        <v>0</v>
      </c>
      <c r="G88" s="32">
        <v>0</v>
      </c>
      <c r="H88" s="32">
        <v>0</v>
      </c>
      <c r="I88" s="33">
        <v>0</v>
      </c>
      <c r="J88" s="34" t="s">
        <v>307</v>
      </c>
      <c r="K88" s="30" t="s">
        <v>834</v>
      </c>
      <c r="L88" s="19" t="s">
        <v>847</v>
      </c>
      <c r="M88" s="19" t="s">
        <v>1354</v>
      </c>
    </row>
    <row r="89" spans="1:13" s="8" customFormat="1" ht="51">
      <c r="A89" s="19">
        <v>83</v>
      </c>
      <c r="B89" s="19" t="s">
        <v>685</v>
      </c>
      <c r="C89" s="30" t="s">
        <v>686</v>
      </c>
      <c r="D89" s="30" t="s">
        <v>687</v>
      </c>
      <c r="E89" s="30" t="s">
        <v>2423</v>
      </c>
      <c r="F89" s="32">
        <v>0</v>
      </c>
      <c r="G89" s="32">
        <v>0</v>
      </c>
      <c r="H89" s="32">
        <v>0</v>
      </c>
      <c r="I89" s="33">
        <v>0</v>
      </c>
      <c r="J89" s="30" t="s">
        <v>2115</v>
      </c>
      <c r="K89" s="30" t="s">
        <v>834</v>
      </c>
      <c r="L89" s="30" t="s">
        <v>847</v>
      </c>
      <c r="M89" s="19" t="s">
        <v>1354</v>
      </c>
    </row>
    <row r="90" spans="1:13" s="8" customFormat="1" ht="51">
      <c r="A90" s="19">
        <v>84</v>
      </c>
      <c r="B90" s="19" t="s">
        <v>685</v>
      </c>
      <c r="C90" s="30" t="s">
        <v>688</v>
      </c>
      <c r="D90" s="30" t="s">
        <v>689</v>
      </c>
      <c r="E90" s="30" t="s">
        <v>690</v>
      </c>
      <c r="F90" s="32">
        <v>0</v>
      </c>
      <c r="G90" s="32">
        <v>0</v>
      </c>
      <c r="H90" s="32">
        <v>0</v>
      </c>
      <c r="I90" s="33">
        <v>0</v>
      </c>
      <c r="J90" s="30" t="s">
        <v>2114</v>
      </c>
      <c r="K90" s="30" t="s">
        <v>834</v>
      </c>
      <c r="L90" s="30" t="s">
        <v>847</v>
      </c>
      <c r="M90" s="19" t="s">
        <v>1354</v>
      </c>
    </row>
    <row r="91" spans="1:13" s="8" customFormat="1" ht="51">
      <c r="A91" s="19">
        <v>85</v>
      </c>
      <c r="B91" s="19" t="s">
        <v>685</v>
      </c>
      <c r="C91" s="30" t="s">
        <v>691</v>
      </c>
      <c r="D91" s="30" t="s">
        <v>692</v>
      </c>
      <c r="E91" s="30" t="s">
        <v>693</v>
      </c>
      <c r="F91" s="32">
        <v>0</v>
      </c>
      <c r="G91" s="32">
        <v>0</v>
      </c>
      <c r="H91" s="32">
        <v>0</v>
      </c>
      <c r="I91" s="33">
        <v>0</v>
      </c>
      <c r="J91" s="30" t="s">
        <v>2113</v>
      </c>
      <c r="K91" s="30" t="s">
        <v>834</v>
      </c>
      <c r="L91" s="30" t="s">
        <v>847</v>
      </c>
      <c r="M91" s="19" t="s">
        <v>1354</v>
      </c>
    </row>
    <row r="92" spans="1:13" s="8" customFormat="1" ht="51">
      <c r="A92" s="19">
        <v>86</v>
      </c>
      <c r="B92" s="19" t="s">
        <v>685</v>
      </c>
      <c r="C92" s="30" t="s">
        <v>849</v>
      </c>
      <c r="D92" s="30" t="s">
        <v>850</v>
      </c>
      <c r="E92" s="30" t="s">
        <v>353</v>
      </c>
      <c r="F92" s="32">
        <v>0</v>
      </c>
      <c r="G92" s="32">
        <v>0</v>
      </c>
      <c r="H92" s="32">
        <v>0</v>
      </c>
      <c r="I92" s="33">
        <v>0</v>
      </c>
      <c r="J92" s="30" t="s">
        <v>2112</v>
      </c>
      <c r="K92" s="30" t="s">
        <v>834</v>
      </c>
      <c r="L92" s="30" t="s">
        <v>847</v>
      </c>
      <c r="M92" s="19" t="s">
        <v>1354</v>
      </c>
    </row>
    <row r="93" spans="1:13" s="8" customFormat="1" ht="51">
      <c r="A93" s="19">
        <v>87</v>
      </c>
      <c r="B93" s="19" t="s">
        <v>685</v>
      </c>
      <c r="C93" s="30" t="s">
        <v>851</v>
      </c>
      <c r="D93" s="30" t="s">
        <v>852</v>
      </c>
      <c r="E93" s="30" t="s">
        <v>853</v>
      </c>
      <c r="F93" s="32">
        <v>0</v>
      </c>
      <c r="G93" s="32">
        <v>0</v>
      </c>
      <c r="H93" s="32">
        <v>0</v>
      </c>
      <c r="I93" s="33">
        <v>0</v>
      </c>
      <c r="J93" s="30" t="s">
        <v>2111</v>
      </c>
      <c r="K93" s="30" t="s">
        <v>834</v>
      </c>
      <c r="L93" s="30" t="s">
        <v>847</v>
      </c>
      <c r="M93" s="19" t="s">
        <v>1354</v>
      </c>
    </row>
    <row r="94" spans="1:13" s="8" customFormat="1" ht="51">
      <c r="A94" s="19">
        <v>88</v>
      </c>
      <c r="B94" s="19" t="s">
        <v>685</v>
      </c>
      <c r="C94" s="30" t="s">
        <v>373</v>
      </c>
      <c r="D94" s="30" t="s">
        <v>374</v>
      </c>
      <c r="E94" s="30" t="s">
        <v>79</v>
      </c>
      <c r="F94" s="32">
        <v>95714.52</v>
      </c>
      <c r="G94" s="32">
        <v>0</v>
      </c>
      <c r="H94" s="32">
        <f>SUM(F94-G94)</f>
        <v>95714.52</v>
      </c>
      <c r="I94" s="33">
        <v>0</v>
      </c>
      <c r="J94" s="34" t="s">
        <v>375</v>
      </c>
      <c r="K94" s="30" t="s">
        <v>834</v>
      </c>
      <c r="L94" s="30" t="s">
        <v>847</v>
      </c>
      <c r="M94" s="19" t="s">
        <v>1354</v>
      </c>
    </row>
    <row r="95" spans="1:13" s="8" customFormat="1" ht="51">
      <c r="A95" s="19">
        <v>89</v>
      </c>
      <c r="B95" s="19" t="s">
        <v>685</v>
      </c>
      <c r="C95" s="30" t="s">
        <v>376</v>
      </c>
      <c r="D95" s="30" t="s">
        <v>377</v>
      </c>
      <c r="E95" s="30" t="s">
        <v>378</v>
      </c>
      <c r="F95" s="32">
        <v>0</v>
      </c>
      <c r="G95" s="32">
        <v>0</v>
      </c>
      <c r="H95" s="32">
        <v>0</v>
      </c>
      <c r="I95" s="33">
        <v>0</v>
      </c>
      <c r="J95" s="34" t="s">
        <v>379</v>
      </c>
      <c r="K95" s="30" t="s">
        <v>834</v>
      </c>
      <c r="L95" s="30" t="s">
        <v>847</v>
      </c>
      <c r="M95" s="19" t="s">
        <v>1354</v>
      </c>
    </row>
    <row r="96" spans="1:13" s="8" customFormat="1" ht="51">
      <c r="A96" s="19">
        <v>90</v>
      </c>
      <c r="B96" s="19" t="s">
        <v>685</v>
      </c>
      <c r="C96" s="30" t="s">
        <v>380</v>
      </c>
      <c r="D96" s="30" t="s">
        <v>381</v>
      </c>
      <c r="E96" s="30" t="s">
        <v>353</v>
      </c>
      <c r="F96" s="32">
        <v>0</v>
      </c>
      <c r="G96" s="32">
        <v>0</v>
      </c>
      <c r="H96" s="32">
        <v>0</v>
      </c>
      <c r="I96" s="33">
        <v>0</v>
      </c>
      <c r="J96" s="34" t="s">
        <v>461</v>
      </c>
      <c r="K96" s="30" t="s">
        <v>834</v>
      </c>
      <c r="L96" s="30" t="s">
        <v>847</v>
      </c>
      <c r="M96" s="19" t="s">
        <v>1354</v>
      </c>
    </row>
    <row r="97" spans="1:13" s="8" customFormat="1" ht="51">
      <c r="A97" s="19">
        <v>91</v>
      </c>
      <c r="B97" s="19" t="s">
        <v>685</v>
      </c>
      <c r="C97" s="30" t="s">
        <v>395</v>
      </c>
      <c r="D97" s="30" t="s">
        <v>396</v>
      </c>
      <c r="E97" s="30" t="s">
        <v>397</v>
      </c>
      <c r="F97" s="32">
        <v>0</v>
      </c>
      <c r="G97" s="32">
        <v>0</v>
      </c>
      <c r="H97" s="32">
        <v>0</v>
      </c>
      <c r="I97" s="33">
        <v>0</v>
      </c>
      <c r="J97" s="34" t="s">
        <v>398</v>
      </c>
      <c r="K97" s="30" t="s">
        <v>834</v>
      </c>
      <c r="L97" s="30" t="s">
        <v>847</v>
      </c>
      <c r="M97" s="19" t="s">
        <v>1354</v>
      </c>
    </row>
    <row r="98" spans="1:13" s="8" customFormat="1" ht="51">
      <c r="A98" s="19">
        <v>92</v>
      </c>
      <c r="B98" s="19" t="s">
        <v>685</v>
      </c>
      <c r="C98" s="30" t="s">
        <v>399</v>
      </c>
      <c r="D98" s="30" t="s">
        <v>400</v>
      </c>
      <c r="E98" s="30" t="s">
        <v>353</v>
      </c>
      <c r="F98" s="32">
        <v>0</v>
      </c>
      <c r="G98" s="32">
        <v>0</v>
      </c>
      <c r="H98" s="32">
        <v>0</v>
      </c>
      <c r="I98" s="33">
        <v>0</v>
      </c>
      <c r="J98" s="34" t="s">
        <v>401</v>
      </c>
      <c r="K98" s="30" t="s">
        <v>834</v>
      </c>
      <c r="L98" s="30" t="s">
        <v>847</v>
      </c>
      <c r="M98" s="19" t="s">
        <v>1354</v>
      </c>
    </row>
    <row r="99" spans="1:13" s="8" customFormat="1" ht="51">
      <c r="A99" s="19">
        <v>93</v>
      </c>
      <c r="B99" s="19" t="s">
        <v>685</v>
      </c>
      <c r="C99" s="30" t="s">
        <v>402</v>
      </c>
      <c r="D99" s="30" t="s">
        <v>403</v>
      </c>
      <c r="E99" s="30" t="s">
        <v>404</v>
      </c>
      <c r="F99" s="32">
        <v>0</v>
      </c>
      <c r="G99" s="32">
        <v>0</v>
      </c>
      <c r="H99" s="32">
        <v>0</v>
      </c>
      <c r="I99" s="33">
        <v>0</v>
      </c>
      <c r="J99" s="34" t="s">
        <v>405</v>
      </c>
      <c r="K99" s="30" t="s">
        <v>834</v>
      </c>
      <c r="L99" s="30" t="s">
        <v>847</v>
      </c>
      <c r="M99" s="19" t="s">
        <v>1354</v>
      </c>
    </row>
    <row r="100" spans="1:13" s="8" customFormat="1" ht="51">
      <c r="A100" s="19">
        <v>94</v>
      </c>
      <c r="B100" s="19" t="s">
        <v>685</v>
      </c>
      <c r="C100" s="30" t="s">
        <v>406</v>
      </c>
      <c r="D100" s="30" t="s">
        <v>407</v>
      </c>
      <c r="E100" s="30" t="s">
        <v>408</v>
      </c>
      <c r="F100" s="32">
        <v>0</v>
      </c>
      <c r="G100" s="32">
        <v>0</v>
      </c>
      <c r="H100" s="32">
        <v>0</v>
      </c>
      <c r="I100" s="33">
        <v>0</v>
      </c>
      <c r="J100" s="34" t="s">
        <v>409</v>
      </c>
      <c r="K100" s="30" t="s">
        <v>834</v>
      </c>
      <c r="L100" s="30" t="s">
        <v>847</v>
      </c>
      <c r="M100" s="19" t="s">
        <v>1354</v>
      </c>
    </row>
    <row r="101" spans="1:13" s="8" customFormat="1" ht="51">
      <c r="A101" s="19">
        <v>95</v>
      </c>
      <c r="B101" s="19" t="s">
        <v>685</v>
      </c>
      <c r="C101" s="30" t="s">
        <v>410</v>
      </c>
      <c r="D101" s="30" t="s">
        <v>411</v>
      </c>
      <c r="E101" s="30" t="s">
        <v>412</v>
      </c>
      <c r="F101" s="32">
        <v>0</v>
      </c>
      <c r="G101" s="32">
        <v>0</v>
      </c>
      <c r="H101" s="32">
        <v>0</v>
      </c>
      <c r="I101" s="33">
        <v>0</v>
      </c>
      <c r="J101" s="34" t="s">
        <v>413</v>
      </c>
      <c r="K101" s="30" t="s">
        <v>834</v>
      </c>
      <c r="L101" s="30" t="s">
        <v>847</v>
      </c>
      <c r="M101" s="19" t="s">
        <v>1354</v>
      </c>
    </row>
    <row r="102" spans="1:13" s="8" customFormat="1" ht="51">
      <c r="A102" s="19">
        <v>96</v>
      </c>
      <c r="B102" s="19" t="s">
        <v>685</v>
      </c>
      <c r="C102" s="30" t="s">
        <v>414</v>
      </c>
      <c r="D102" s="30" t="s">
        <v>415</v>
      </c>
      <c r="E102" s="30" t="s">
        <v>416</v>
      </c>
      <c r="F102" s="32">
        <v>0</v>
      </c>
      <c r="G102" s="32">
        <v>0</v>
      </c>
      <c r="H102" s="32">
        <v>0</v>
      </c>
      <c r="I102" s="33">
        <v>0</v>
      </c>
      <c r="J102" s="34" t="s">
        <v>417</v>
      </c>
      <c r="K102" s="30" t="s">
        <v>834</v>
      </c>
      <c r="L102" s="30" t="s">
        <v>847</v>
      </c>
      <c r="M102" s="19" t="s">
        <v>1354</v>
      </c>
    </row>
    <row r="103" spans="1:13" s="8" customFormat="1" ht="51">
      <c r="A103" s="19">
        <v>97</v>
      </c>
      <c r="B103" s="19" t="s">
        <v>685</v>
      </c>
      <c r="C103" s="30" t="s">
        <v>418</v>
      </c>
      <c r="D103" s="30" t="s">
        <v>419</v>
      </c>
      <c r="E103" s="30" t="s">
        <v>420</v>
      </c>
      <c r="F103" s="32">
        <v>0</v>
      </c>
      <c r="G103" s="32">
        <v>0</v>
      </c>
      <c r="H103" s="32">
        <v>0</v>
      </c>
      <c r="I103" s="33">
        <v>0</v>
      </c>
      <c r="J103" s="34" t="s">
        <v>421</v>
      </c>
      <c r="K103" s="30" t="s">
        <v>834</v>
      </c>
      <c r="L103" s="30" t="s">
        <v>847</v>
      </c>
      <c r="M103" s="19" t="s">
        <v>1354</v>
      </c>
    </row>
    <row r="104" spans="1:13" s="8" customFormat="1" ht="51">
      <c r="A104" s="19">
        <v>98</v>
      </c>
      <c r="B104" s="19" t="s">
        <v>685</v>
      </c>
      <c r="C104" s="30" t="s">
        <v>697</v>
      </c>
      <c r="D104" s="30" t="s">
        <v>698</v>
      </c>
      <c r="E104" s="30" t="s">
        <v>699</v>
      </c>
      <c r="F104" s="32">
        <v>154118.72</v>
      </c>
      <c r="G104" s="32">
        <v>0</v>
      </c>
      <c r="H104" s="32">
        <f>SUM(F104-G104)</f>
        <v>154118.72</v>
      </c>
      <c r="I104" s="33" t="s">
        <v>99</v>
      </c>
      <c r="J104" s="34" t="s">
        <v>700</v>
      </c>
      <c r="K104" s="30" t="s">
        <v>834</v>
      </c>
      <c r="L104" s="30" t="s">
        <v>847</v>
      </c>
      <c r="M104" s="19" t="s">
        <v>1354</v>
      </c>
    </row>
    <row r="105" spans="1:13" s="8" customFormat="1" ht="51">
      <c r="A105" s="19">
        <v>99</v>
      </c>
      <c r="B105" s="19" t="s">
        <v>685</v>
      </c>
      <c r="C105" s="30" t="s">
        <v>701</v>
      </c>
      <c r="D105" s="30" t="s">
        <v>702</v>
      </c>
      <c r="E105" s="30" t="s">
        <v>703</v>
      </c>
      <c r="F105" s="32">
        <v>0</v>
      </c>
      <c r="G105" s="32">
        <v>0</v>
      </c>
      <c r="H105" s="32">
        <v>0</v>
      </c>
      <c r="I105" s="33">
        <v>0</v>
      </c>
      <c r="J105" s="34" t="s">
        <v>704</v>
      </c>
      <c r="K105" s="30" t="s">
        <v>834</v>
      </c>
      <c r="L105" s="30" t="s">
        <v>847</v>
      </c>
      <c r="M105" s="19" t="s">
        <v>1354</v>
      </c>
    </row>
    <row r="106" spans="1:13" s="8" customFormat="1" ht="51">
      <c r="A106" s="19">
        <v>100</v>
      </c>
      <c r="B106" s="19" t="s">
        <v>685</v>
      </c>
      <c r="C106" s="30" t="s">
        <v>705</v>
      </c>
      <c r="D106" s="30" t="s">
        <v>706</v>
      </c>
      <c r="E106" s="30" t="s">
        <v>707</v>
      </c>
      <c r="F106" s="32">
        <v>0</v>
      </c>
      <c r="G106" s="32">
        <v>0</v>
      </c>
      <c r="H106" s="32">
        <v>0</v>
      </c>
      <c r="I106" s="33">
        <v>0</v>
      </c>
      <c r="J106" s="34" t="s">
        <v>708</v>
      </c>
      <c r="K106" s="30" t="s">
        <v>834</v>
      </c>
      <c r="L106" s="30" t="s">
        <v>847</v>
      </c>
      <c r="M106" s="19" t="s">
        <v>1354</v>
      </c>
    </row>
    <row r="107" spans="1:13" s="8" customFormat="1" ht="51">
      <c r="A107" s="19">
        <v>101</v>
      </c>
      <c r="B107" s="19" t="s">
        <v>685</v>
      </c>
      <c r="C107" s="30" t="s">
        <v>709</v>
      </c>
      <c r="D107" s="30" t="s">
        <v>710</v>
      </c>
      <c r="E107" s="30" t="s">
        <v>711</v>
      </c>
      <c r="F107" s="32">
        <v>0</v>
      </c>
      <c r="G107" s="32">
        <v>0</v>
      </c>
      <c r="H107" s="32">
        <v>0</v>
      </c>
      <c r="I107" s="33">
        <v>0</v>
      </c>
      <c r="J107" s="34" t="s">
        <v>149</v>
      </c>
      <c r="K107" s="30" t="s">
        <v>834</v>
      </c>
      <c r="L107" s="30" t="s">
        <v>847</v>
      </c>
      <c r="M107" s="19" t="s">
        <v>1354</v>
      </c>
    </row>
    <row r="108" spans="1:13" s="8" customFormat="1" ht="51">
      <c r="A108" s="19">
        <v>102</v>
      </c>
      <c r="B108" s="19" t="s">
        <v>685</v>
      </c>
      <c r="C108" s="30" t="s">
        <v>150</v>
      </c>
      <c r="D108" s="30" t="s">
        <v>151</v>
      </c>
      <c r="E108" s="30" t="s">
        <v>412</v>
      </c>
      <c r="F108" s="32">
        <v>0</v>
      </c>
      <c r="G108" s="32">
        <v>0</v>
      </c>
      <c r="H108" s="32">
        <v>0</v>
      </c>
      <c r="I108" s="33">
        <v>0</v>
      </c>
      <c r="J108" s="34" t="s">
        <v>152</v>
      </c>
      <c r="K108" s="30" t="s">
        <v>834</v>
      </c>
      <c r="L108" s="30" t="s">
        <v>847</v>
      </c>
      <c r="M108" s="19" t="s">
        <v>1354</v>
      </c>
    </row>
    <row r="109" spans="1:13" s="8" customFormat="1" ht="51">
      <c r="A109" s="19">
        <v>103</v>
      </c>
      <c r="B109" s="19" t="s">
        <v>685</v>
      </c>
      <c r="C109" s="30" t="s">
        <v>153</v>
      </c>
      <c r="D109" s="30" t="s">
        <v>154</v>
      </c>
      <c r="E109" s="30" t="s">
        <v>886</v>
      </c>
      <c r="F109" s="32">
        <v>0</v>
      </c>
      <c r="G109" s="32">
        <v>0</v>
      </c>
      <c r="H109" s="32">
        <v>0</v>
      </c>
      <c r="I109" s="33">
        <v>0</v>
      </c>
      <c r="J109" s="34" t="s">
        <v>155</v>
      </c>
      <c r="K109" s="30" t="s">
        <v>834</v>
      </c>
      <c r="L109" s="30" t="s">
        <v>847</v>
      </c>
      <c r="M109" s="19" t="s">
        <v>1354</v>
      </c>
    </row>
    <row r="110" spans="1:13" s="8" customFormat="1" ht="51">
      <c r="A110" s="19">
        <v>104</v>
      </c>
      <c r="B110" s="19" t="s">
        <v>685</v>
      </c>
      <c r="C110" s="30" t="s">
        <v>156</v>
      </c>
      <c r="D110" s="30" t="s">
        <v>157</v>
      </c>
      <c r="E110" s="30" t="s">
        <v>158</v>
      </c>
      <c r="F110" s="32">
        <v>0</v>
      </c>
      <c r="G110" s="32">
        <v>0</v>
      </c>
      <c r="H110" s="32">
        <v>0</v>
      </c>
      <c r="I110" s="33">
        <v>0</v>
      </c>
      <c r="J110" s="34" t="s">
        <v>930</v>
      </c>
      <c r="K110" s="30" t="s">
        <v>834</v>
      </c>
      <c r="L110" s="30" t="s">
        <v>847</v>
      </c>
      <c r="M110" s="19" t="s">
        <v>1354</v>
      </c>
    </row>
    <row r="111" spans="1:13" s="8" customFormat="1" ht="51">
      <c r="A111" s="19">
        <v>105</v>
      </c>
      <c r="B111" s="19" t="s">
        <v>685</v>
      </c>
      <c r="C111" s="30" t="s">
        <v>931</v>
      </c>
      <c r="D111" s="30" t="s">
        <v>932</v>
      </c>
      <c r="E111" s="30" t="s">
        <v>933</v>
      </c>
      <c r="F111" s="32">
        <v>0</v>
      </c>
      <c r="G111" s="32">
        <v>0</v>
      </c>
      <c r="H111" s="32">
        <v>0</v>
      </c>
      <c r="I111" s="33">
        <v>0</v>
      </c>
      <c r="J111" s="34" t="s">
        <v>934</v>
      </c>
      <c r="K111" s="30" t="s">
        <v>834</v>
      </c>
      <c r="L111" s="30" t="s">
        <v>847</v>
      </c>
      <c r="M111" s="19" t="s">
        <v>1354</v>
      </c>
    </row>
    <row r="112" spans="1:13" s="8" customFormat="1" ht="51">
      <c r="A112" s="19">
        <v>106</v>
      </c>
      <c r="B112" s="19" t="s">
        <v>685</v>
      </c>
      <c r="C112" s="30" t="s">
        <v>935</v>
      </c>
      <c r="D112" s="30" t="s">
        <v>936</v>
      </c>
      <c r="E112" s="30" t="s">
        <v>937</v>
      </c>
      <c r="F112" s="32">
        <v>0</v>
      </c>
      <c r="G112" s="32">
        <v>0</v>
      </c>
      <c r="H112" s="32">
        <v>0</v>
      </c>
      <c r="I112" s="33">
        <v>0</v>
      </c>
      <c r="J112" s="34" t="s">
        <v>938</v>
      </c>
      <c r="K112" s="30" t="s">
        <v>834</v>
      </c>
      <c r="L112" s="30" t="s">
        <v>847</v>
      </c>
      <c r="M112" s="19" t="s">
        <v>1354</v>
      </c>
    </row>
    <row r="113" spans="1:13" s="8" customFormat="1" ht="51">
      <c r="A113" s="19">
        <v>107</v>
      </c>
      <c r="B113" s="19" t="s">
        <v>685</v>
      </c>
      <c r="C113" s="30" t="s">
        <v>939</v>
      </c>
      <c r="D113" s="30" t="s">
        <v>940</v>
      </c>
      <c r="E113" s="30" t="s">
        <v>941</v>
      </c>
      <c r="F113" s="32">
        <v>0</v>
      </c>
      <c r="G113" s="32">
        <v>0</v>
      </c>
      <c r="H113" s="32">
        <v>0</v>
      </c>
      <c r="I113" s="33">
        <v>0</v>
      </c>
      <c r="J113" s="34" t="s">
        <v>942</v>
      </c>
      <c r="K113" s="30" t="s">
        <v>834</v>
      </c>
      <c r="L113" s="30" t="s">
        <v>847</v>
      </c>
      <c r="M113" s="19" t="s">
        <v>1354</v>
      </c>
    </row>
    <row r="114" spans="1:13" s="8" customFormat="1" ht="51">
      <c r="A114" s="19">
        <v>108</v>
      </c>
      <c r="B114" s="19" t="s">
        <v>685</v>
      </c>
      <c r="C114" s="30" t="s">
        <v>943</v>
      </c>
      <c r="D114" s="30" t="s">
        <v>944</v>
      </c>
      <c r="E114" s="30" t="s">
        <v>79</v>
      </c>
      <c r="F114" s="32">
        <v>0</v>
      </c>
      <c r="G114" s="32">
        <v>0</v>
      </c>
      <c r="H114" s="32">
        <v>0</v>
      </c>
      <c r="I114" s="33">
        <v>0</v>
      </c>
      <c r="J114" s="34" t="s">
        <v>945</v>
      </c>
      <c r="K114" s="30" t="s">
        <v>834</v>
      </c>
      <c r="L114" s="30" t="s">
        <v>847</v>
      </c>
      <c r="M114" s="19" t="s">
        <v>1354</v>
      </c>
    </row>
    <row r="115" spans="1:13" s="8" customFormat="1" ht="51">
      <c r="A115" s="19">
        <v>109</v>
      </c>
      <c r="B115" s="19" t="s">
        <v>685</v>
      </c>
      <c r="C115" s="30" t="s">
        <v>946</v>
      </c>
      <c r="D115" s="30" t="s">
        <v>947</v>
      </c>
      <c r="E115" s="30" t="s">
        <v>948</v>
      </c>
      <c r="F115" s="32">
        <v>0</v>
      </c>
      <c r="G115" s="32">
        <v>0</v>
      </c>
      <c r="H115" s="32">
        <v>0</v>
      </c>
      <c r="I115" s="33">
        <v>0</v>
      </c>
      <c r="J115" s="34" t="s">
        <v>949</v>
      </c>
      <c r="K115" s="30" t="s">
        <v>834</v>
      </c>
      <c r="L115" s="30" t="s">
        <v>847</v>
      </c>
      <c r="M115" s="19" t="s">
        <v>1354</v>
      </c>
    </row>
    <row r="116" spans="1:13" s="8" customFormat="1" ht="51">
      <c r="A116" s="19">
        <v>110</v>
      </c>
      <c r="B116" s="19" t="s">
        <v>685</v>
      </c>
      <c r="C116" s="30" t="s">
        <v>950</v>
      </c>
      <c r="D116" s="30" t="s">
        <v>951</v>
      </c>
      <c r="E116" s="30" t="s">
        <v>952</v>
      </c>
      <c r="F116" s="32">
        <v>0</v>
      </c>
      <c r="G116" s="32">
        <v>0</v>
      </c>
      <c r="H116" s="32">
        <v>0</v>
      </c>
      <c r="I116" s="33">
        <v>0</v>
      </c>
      <c r="J116" s="34" t="s">
        <v>953</v>
      </c>
      <c r="K116" s="30" t="s">
        <v>834</v>
      </c>
      <c r="L116" s="30" t="s">
        <v>847</v>
      </c>
      <c r="M116" s="19" t="s">
        <v>1354</v>
      </c>
    </row>
    <row r="117" spans="1:13" s="8" customFormat="1" ht="51">
      <c r="A117" s="19">
        <v>111</v>
      </c>
      <c r="B117" s="19" t="s">
        <v>685</v>
      </c>
      <c r="C117" s="30" t="s">
        <v>954</v>
      </c>
      <c r="D117" s="30" t="s">
        <v>694</v>
      </c>
      <c r="E117" s="30" t="s">
        <v>695</v>
      </c>
      <c r="F117" s="32">
        <v>0</v>
      </c>
      <c r="G117" s="32">
        <v>0</v>
      </c>
      <c r="H117" s="32">
        <v>0</v>
      </c>
      <c r="I117" s="33">
        <v>0</v>
      </c>
      <c r="J117" s="34" t="s">
        <v>696</v>
      </c>
      <c r="K117" s="30" t="s">
        <v>834</v>
      </c>
      <c r="L117" s="30" t="s">
        <v>847</v>
      </c>
      <c r="M117" s="19" t="s">
        <v>1354</v>
      </c>
    </row>
    <row r="118" spans="1:13" s="8" customFormat="1" ht="51">
      <c r="A118" s="19">
        <v>112</v>
      </c>
      <c r="B118" s="19" t="s">
        <v>685</v>
      </c>
      <c r="C118" s="30" t="s">
        <v>1294</v>
      </c>
      <c r="D118" s="30" t="s">
        <v>1295</v>
      </c>
      <c r="E118" s="30" t="s">
        <v>1457</v>
      </c>
      <c r="F118" s="32">
        <v>0</v>
      </c>
      <c r="G118" s="32">
        <v>0</v>
      </c>
      <c r="H118" s="32">
        <v>0</v>
      </c>
      <c r="I118" s="33">
        <v>0</v>
      </c>
      <c r="J118" s="34" t="s">
        <v>1296</v>
      </c>
      <c r="K118" s="30" t="s">
        <v>834</v>
      </c>
      <c r="L118" s="30" t="s">
        <v>847</v>
      </c>
      <c r="M118" s="19" t="s">
        <v>1354</v>
      </c>
    </row>
    <row r="119" spans="1:13" s="8" customFormat="1" ht="51">
      <c r="A119" s="19">
        <v>113</v>
      </c>
      <c r="B119" s="19" t="s">
        <v>685</v>
      </c>
      <c r="C119" s="30" t="s">
        <v>1297</v>
      </c>
      <c r="D119" s="30" t="s">
        <v>1298</v>
      </c>
      <c r="E119" s="30" t="s">
        <v>1299</v>
      </c>
      <c r="F119" s="32">
        <v>0</v>
      </c>
      <c r="G119" s="32">
        <v>0</v>
      </c>
      <c r="H119" s="32">
        <v>0</v>
      </c>
      <c r="I119" s="33">
        <v>0</v>
      </c>
      <c r="J119" s="34" t="s">
        <v>1300</v>
      </c>
      <c r="K119" s="30" t="s">
        <v>834</v>
      </c>
      <c r="L119" s="30" t="s">
        <v>847</v>
      </c>
      <c r="M119" s="19" t="s">
        <v>1354</v>
      </c>
    </row>
    <row r="120" spans="1:13" s="8" customFormat="1" ht="51">
      <c r="A120" s="19">
        <v>114</v>
      </c>
      <c r="B120" s="19" t="s">
        <v>685</v>
      </c>
      <c r="C120" s="30" t="s">
        <v>3</v>
      </c>
      <c r="D120" s="30" t="s">
        <v>4</v>
      </c>
      <c r="E120" s="30" t="s">
        <v>5</v>
      </c>
      <c r="F120" s="32">
        <v>0</v>
      </c>
      <c r="G120" s="32">
        <v>0</v>
      </c>
      <c r="H120" s="32">
        <v>0</v>
      </c>
      <c r="I120" s="33">
        <v>0</v>
      </c>
      <c r="J120" s="34" t="s">
        <v>6</v>
      </c>
      <c r="K120" s="30" t="s">
        <v>834</v>
      </c>
      <c r="L120" s="30" t="s">
        <v>847</v>
      </c>
      <c r="M120" s="19" t="s">
        <v>1354</v>
      </c>
    </row>
    <row r="121" spans="1:13" s="8" customFormat="1" ht="51">
      <c r="A121" s="19">
        <v>115</v>
      </c>
      <c r="B121" s="19" t="s">
        <v>685</v>
      </c>
      <c r="C121" s="30" t="s">
        <v>7</v>
      </c>
      <c r="D121" s="30" t="s">
        <v>8</v>
      </c>
      <c r="E121" s="30" t="s">
        <v>9</v>
      </c>
      <c r="F121" s="32">
        <v>0</v>
      </c>
      <c r="G121" s="32">
        <v>0</v>
      </c>
      <c r="H121" s="32">
        <v>0</v>
      </c>
      <c r="I121" s="33">
        <v>0</v>
      </c>
      <c r="J121" s="34" t="s">
        <v>10</v>
      </c>
      <c r="K121" s="30" t="s">
        <v>834</v>
      </c>
      <c r="L121" s="30" t="s">
        <v>847</v>
      </c>
      <c r="M121" s="19" t="s">
        <v>1354</v>
      </c>
    </row>
    <row r="122" spans="1:13" s="8" customFormat="1" ht="51">
      <c r="A122" s="19">
        <v>116</v>
      </c>
      <c r="B122" s="19" t="s">
        <v>685</v>
      </c>
      <c r="C122" s="30" t="s">
        <v>11</v>
      </c>
      <c r="D122" s="30" t="s">
        <v>12</v>
      </c>
      <c r="E122" s="30" t="s">
        <v>13</v>
      </c>
      <c r="F122" s="32">
        <v>0</v>
      </c>
      <c r="G122" s="32">
        <v>0</v>
      </c>
      <c r="H122" s="32">
        <v>0</v>
      </c>
      <c r="I122" s="33">
        <v>0</v>
      </c>
      <c r="J122" s="34" t="s">
        <v>14</v>
      </c>
      <c r="K122" s="30" t="s">
        <v>834</v>
      </c>
      <c r="L122" s="30" t="s">
        <v>847</v>
      </c>
      <c r="M122" s="19" t="s">
        <v>1354</v>
      </c>
    </row>
    <row r="123" spans="1:13" s="8" customFormat="1" ht="51">
      <c r="A123" s="19">
        <v>117</v>
      </c>
      <c r="B123" s="19" t="s">
        <v>685</v>
      </c>
      <c r="C123" s="30" t="s">
        <v>15</v>
      </c>
      <c r="D123" s="30" t="s">
        <v>16</v>
      </c>
      <c r="E123" s="30" t="s">
        <v>1179</v>
      </c>
      <c r="F123" s="32">
        <v>0</v>
      </c>
      <c r="G123" s="32">
        <v>0</v>
      </c>
      <c r="H123" s="32">
        <v>0</v>
      </c>
      <c r="I123" s="33">
        <v>0</v>
      </c>
      <c r="J123" s="34" t="s">
        <v>17</v>
      </c>
      <c r="K123" s="30" t="s">
        <v>834</v>
      </c>
      <c r="L123" s="30" t="s">
        <v>847</v>
      </c>
      <c r="M123" s="19" t="s">
        <v>1354</v>
      </c>
    </row>
    <row r="124" spans="1:13" s="8" customFormat="1" ht="51">
      <c r="A124" s="19">
        <v>118</v>
      </c>
      <c r="B124" s="19" t="s">
        <v>685</v>
      </c>
      <c r="C124" s="30" t="s">
        <v>1076</v>
      </c>
      <c r="D124" s="30" t="s">
        <v>1077</v>
      </c>
      <c r="E124" s="30" t="s">
        <v>1078</v>
      </c>
      <c r="F124" s="32">
        <v>0</v>
      </c>
      <c r="G124" s="32">
        <v>0</v>
      </c>
      <c r="H124" s="32">
        <v>0</v>
      </c>
      <c r="I124" s="33">
        <v>0</v>
      </c>
      <c r="J124" s="34" t="s">
        <v>1079</v>
      </c>
      <c r="K124" s="30" t="s">
        <v>834</v>
      </c>
      <c r="L124" s="30" t="s">
        <v>847</v>
      </c>
      <c r="M124" s="19" t="s">
        <v>1354</v>
      </c>
    </row>
    <row r="125" spans="1:13" s="15" customFormat="1" ht="104.25" customHeight="1">
      <c r="A125" s="19">
        <v>119</v>
      </c>
      <c r="B125" s="19" t="s">
        <v>1614</v>
      </c>
      <c r="C125" s="30" t="s">
        <v>1615</v>
      </c>
      <c r="D125" s="30" t="s">
        <v>1616</v>
      </c>
      <c r="E125" s="30">
        <v>1227</v>
      </c>
      <c r="F125" s="33">
        <v>0</v>
      </c>
      <c r="G125" s="33">
        <v>0</v>
      </c>
      <c r="H125" s="33">
        <f>SUM(F125-G125)</f>
        <v>0</v>
      </c>
      <c r="I125" s="33">
        <v>5702685.76</v>
      </c>
      <c r="J125" s="34" t="s">
        <v>3128</v>
      </c>
      <c r="K125" s="30" t="s">
        <v>834</v>
      </c>
      <c r="L125" s="30" t="s">
        <v>847</v>
      </c>
      <c r="M125" s="19" t="s">
        <v>1354</v>
      </c>
    </row>
    <row r="126" spans="1:13" s="15" customFormat="1" ht="97.5" customHeight="1">
      <c r="A126" s="19">
        <v>120</v>
      </c>
      <c r="B126" s="19" t="s">
        <v>1614</v>
      </c>
      <c r="C126" s="30" t="s">
        <v>1621</v>
      </c>
      <c r="D126" s="30" t="s">
        <v>1622</v>
      </c>
      <c r="E126" s="30" t="s">
        <v>2079</v>
      </c>
      <c r="F126" s="33">
        <v>0</v>
      </c>
      <c r="G126" s="33">
        <v>0</v>
      </c>
      <c r="H126" s="33">
        <f>SUM(F126-G126)</f>
        <v>0</v>
      </c>
      <c r="I126" s="33">
        <v>5962955.04</v>
      </c>
      <c r="J126" s="34" t="s">
        <v>3129</v>
      </c>
      <c r="K126" s="30" t="s">
        <v>834</v>
      </c>
      <c r="L126" s="30" t="s">
        <v>847</v>
      </c>
      <c r="M126" s="19" t="s">
        <v>1354</v>
      </c>
    </row>
    <row r="127" spans="1:13" s="8" customFormat="1" ht="38.25">
      <c r="A127" s="19">
        <v>121</v>
      </c>
      <c r="B127" s="19" t="s">
        <v>308</v>
      </c>
      <c r="C127" s="30" t="s">
        <v>309</v>
      </c>
      <c r="D127" s="30" t="s">
        <v>310</v>
      </c>
      <c r="E127" s="30" t="s">
        <v>311</v>
      </c>
      <c r="F127" s="32">
        <v>0</v>
      </c>
      <c r="G127" s="32">
        <v>0</v>
      </c>
      <c r="H127" s="32">
        <v>0</v>
      </c>
      <c r="I127" s="33">
        <v>8164226.7</v>
      </c>
      <c r="J127" s="34" t="s">
        <v>312</v>
      </c>
      <c r="K127" s="30" t="s">
        <v>834</v>
      </c>
      <c r="L127" s="19" t="s">
        <v>847</v>
      </c>
      <c r="M127" s="19" t="s">
        <v>1354</v>
      </c>
    </row>
    <row r="128" spans="1:13" s="8" customFormat="1" ht="38.25">
      <c r="A128" s="19">
        <v>122</v>
      </c>
      <c r="B128" s="19" t="s">
        <v>308</v>
      </c>
      <c r="C128" s="30" t="s">
        <v>313</v>
      </c>
      <c r="D128" s="30" t="s">
        <v>314</v>
      </c>
      <c r="E128" s="19" t="s">
        <v>315</v>
      </c>
      <c r="F128" s="19">
        <v>0</v>
      </c>
      <c r="G128" s="32">
        <v>0</v>
      </c>
      <c r="H128" s="32">
        <v>0</v>
      </c>
      <c r="I128" s="30">
        <v>21160708.69</v>
      </c>
      <c r="J128" s="34" t="s">
        <v>159</v>
      </c>
      <c r="K128" s="30" t="s">
        <v>834</v>
      </c>
      <c r="L128" s="19" t="s">
        <v>847</v>
      </c>
      <c r="M128" s="19" t="s">
        <v>1354</v>
      </c>
    </row>
    <row r="129" spans="1:13" s="8" customFormat="1" ht="38.25">
      <c r="A129" s="19">
        <v>123</v>
      </c>
      <c r="B129" s="19" t="s">
        <v>308</v>
      </c>
      <c r="C129" s="30" t="s">
        <v>783</v>
      </c>
      <c r="D129" s="30" t="s">
        <v>784</v>
      </c>
      <c r="E129" s="30" t="s">
        <v>163</v>
      </c>
      <c r="F129" s="32">
        <v>0</v>
      </c>
      <c r="G129" s="32">
        <v>0</v>
      </c>
      <c r="H129" s="32">
        <v>0</v>
      </c>
      <c r="I129" s="33">
        <v>14656588.99</v>
      </c>
      <c r="J129" s="19" t="s">
        <v>160</v>
      </c>
      <c r="K129" s="19" t="s">
        <v>834</v>
      </c>
      <c r="L129" s="19" t="s">
        <v>847</v>
      </c>
      <c r="M129" s="19" t="s">
        <v>1354</v>
      </c>
    </row>
    <row r="130" spans="1:13" s="8" customFormat="1" ht="38.25">
      <c r="A130" s="19">
        <v>124</v>
      </c>
      <c r="B130" s="19" t="s">
        <v>308</v>
      </c>
      <c r="C130" s="30" t="s">
        <v>161</v>
      </c>
      <c r="D130" s="30" t="s">
        <v>162</v>
      </c>
      <c r="E130" s="30" t="s">
        <v>164</v>
      </c>
      <c r="F130" s="32">
        <v>0</v>
      </c>
      <c r="G130" s="32">
        <v>0</v>
      </c>
      <c r="H130" s="32">
        <v>0</v>
      </c>
      <c r="I130" s="33">
        <v>20594348.53</v>
      </c>
      <c r="J130" s="30" t="s">
        <v>2011</v>
      </c>
      <c r="K130" s="30" t="s">
        <v>834</v>
      </c>
      <c r="L130" s="19" t="s">
        <v>847</v>
      </c>
      <c r="M130" s="19" t="s">
        <v>1354</v>
      </c>
    </row>
    <row r="131" spans="1:13" s="8" customFormat="1" ht="38.25">
      <c r="A131" s="19">
        <v>125</v>
      </c>
      <c r="B131" s="19" t="s">
        <v>308</v>
      </c>
      <c r="C131" s="30" t="s">
        <v>165</v>
      </c>
      <c r="D131" s="30" t="s">
        <v>545</v>
      </c>
      <c r="E131" s="30" t="s">
        <v>167</v>
      </c>
      <c r="F131" s="32">
        <v>0</v>
      </c>
      <c r="G131" s="32">
        <v>0</v>
      </c>
      <c r="H131" s="32">
        <v>0</v>
      </c>
      <c r="I131" s="33">
        <v>20958125.76</v>
      </c>
      <c r="J131" s="30" t="s">
        <v>2012</v>
      </c>
      <c r="K131" s="30" t="s">
        <v>834</v>
      </c>
      <c r="L131" s="19" t="s">
        <v>847</v>
      </c>
      <c r="M131" s="19" t="s">
        <v>1354</v>
      </c>
    </row>
    <row r="132" spans="1:13" s="8" customFormat="1" ht="38.25">
      <c r="A132" s="19">
        <v>126</v>
      </c>
      <c r="B132" s="19" t="s">
        <v>308</v>
      </c>
      <c r="C132" s="30" t="s">
        <v>168</v>
      </c>
      <c r="D132" s="30" t="s">
        <v>169</v>
      </c>
      <c r="E132" s="30" t="s">
        <v>170</v>
      </c>
      <c r="F132" s="32">
        <v>0</v>
      </c>
      <c r="G132" s="32">
        <v>0</v>
      </c>
      <c r="H132" s="32">
        <v>0</v>
      </c>
      <c r="I132" s="33">
        <v>15138470.45</v>
      </c>
      <c r="J132" s="30" t="s">
        <v>171</v>
      </c>
      <c r="K132" s="30" t="s">
        <v>834</v>
      </c>
      <c r="L132" s="19" t="s">
        <v>847</v>
      </c>
      <c r="M132" s="19" t="s">
        <v>1354</v>
      </c>
    </row>
    <row r="133" spans="1:13" s="8" customFormat="1" ht="38.25">
      <c r="A133" s="19">
        <v>127</v>
      </c>
      <c r="B133" s="19" t="s">
        <v>308</v>
      </c>
      <c r="C133" s="30" t="s">
        <v>173</v>
      </c>
      <c r="D133" s="30" t="s">
        <v>174</v>
      </c>
      <c r="E133" s="30" t="s">
        <v>175</v>
      </c>
      <c r="F133" s="32">
        <v>0</v>
      </c>
      <c r="G133" s="32">
        <v>0</v>
      </c>
      <c r="H133" s="32">
        <v>0</v>
      </c>
      <c r="I133" s="33">
        <v>4246586.8</v>
      </c>
      <c r="J133" s="30" t="s">
        <v>176</v>
      </c>
      <c r="K133" s="30" t="s">
        <v>834</v>
      </c>
      <c r="L133" s="19" t="s">
        <v>847</v>
      </c>
      <c r="M133" s="19" t="s">
        <v>1354</v>
      </c>
    </row>
    <row r="134" spans="1:13" s="8" customFormat="1" ht="38.25">
      <c r="A134" s="19">
        <v>128</v>
      </c>
      <c r="B134" s="19" t="s">
        <v>308</v>
      </c>
      <c r="C134" s="30" t="s">
        <v>177</v>
      </c>
      <c r="D134" s="30" t="s">
        <v>178</v>
      </c>
      <c r="E134" s="30" t="s">
        <v>2365</v>
      </c>
      <c r="F134" s="32">
        <v>0</v>
      </c>
      <c r="G134" s="32">
        <v>0</v>
      </c>
      <c r="H134" s="32">
        <v>0</v>
      </c>
      <c r="I134" s="33">
        <v>31018822.43</v>
      </c>
      <c r="J134" s="30" t="s">
        <v>1310</v>
      </c>
      <c r="K134" s="30" t="s">
        <v>834</v>
      </c>
      <c r="L134" s="19" t="s">
        <v>847</v>
      </c>
      <c r="M134" s="19" t="s">
        <v>1354</v>
      </c>
    </row>
    <row r="135" spans="1:13" s="8" customFormat="1" ht="38.25">
      <c r="A135" s="19">
        <v>129</v>
      </c>
      <c r="B135" s="19" t="s">
        <v>308</v>
      </c>
      <c r="C135" s="30" t="s">
        <v>1311</v>
      </c>
      <c r="D135" s="30" t="s">
        <v>1312</v>
      </c>
      <c r="E135" s="30" t="s">
        <v>1313</v>
      </c>
      <c r="F135" s="32">
        <v>0</v>
      </c>
      <c r="G135" s="32">
        <v>0</v>
      </c>
      <c r="H135" s="32">
        <v>0</v>
      </c>
      <c r="I135" s="33">
        <v>38356311.77</v>
      </c>
      <c r="J135" s="30" t="s">
        <v>1314</v>
      </c>
      <c r="K135" s="30" t="s">
        <v>834</v>
      </c>
      <c r="L135" s="19" t="s">
        <v>847</v>
      </c>
      <c r="M135" s="19" t="s">
        <v>1354</v>
      </c>
    </row>
    <row r="136" spans="1:13" s="8" customFormat="1" ht="38.25">
      <c r="A136" s="19">
        <v>130</v>
      </c>
      <c r="B136" s="19" t="s">
        <v>308</v>
      </c>
      <c r="C136" s="30" t="s">
        <v>1315</v>
      </c>
      <c r="D136" s="30" t="s">
        <v>1316</v>
      </c>
      <c r="E136" s="30" t="s">
        <v>1317</v>
      </c>
      <c r="F136" s="32">
        <v>0</v>
      </c>
      <c r="G136" s="32">
        <v>0</v>
      </c>
      <c r="H136" s="32">
        <v>0</v>
      </c>
      <c r="I136" s="33">
        <v>9405537.07</v>
      </c>
      <c r="J136" s="30" t="s">
        <v>1318</v>
      </c>
      <c r="K136" s="30" t="s">
        <v>834</v>
      </c>
      <c r="L136" s="19" t="s">
        <v>847</v>
      </c>
      <c r="M136" s="19" t="s">
        <v>1354</v>
      </c>
    </row>
    <row r="137" spans="1:13" s="8" customFormat="1" ht="38.25">
      <c r="A137" s="19">
        <v>131</v>
      </c>
      <c r="B137" s="19" t="s">
        <v>308</v>
      </c>
      <c r="C137" s="30" t="s">
        <v>676</v>
      </c>
      <c r="D137" s="30" t="s">
        <v>1319</v>
      </c>
      <c r="E137" s="30" t="s">
        <v>1320</v>
      </c>
      <c r="F137" s="32">
        <v>0</v>
      </c>
      <c r="G137" s="32">
        <v>0</v>
      </c>
      <c r="H137" s="32">
        <v>0</v>
      </c>
      <c r="I137" s="33">
        <v>1352585.4</v>
      </c>
      <c r="J137" s="30" t="s">
        <v>1327</v>
      </c>
      <c r="K137" s="30" t="s">
        <v>834</v>
      </c>
      <c r="L137" s="19" t="s">
        <v>847</v>
      </c>
      <c r="M137" s="19" t="s">
        <v>1354</v>
      </c>
    </row>
    <row r="138" spans="1:13" s="8" customFormat="1" ht="38.25">
      <c r="A138" s="19">
        <v>132</v>
      </c>
      <c r="B138" s="19" t="s">
        <v>308</v>
      </c>
      <c r="C138" s="30" t="s">
        <v>1328</v>
      </c>
      <c r="D138" s="30" t="s">
        <v>1329</v>
      </c>
      <c r="E138" s="30" t="s">
        <v>1330</v>
      </c>
      <c r="F138" s="32">
        <v>0</v>
      </c>
      <c r="G138" s="32">
        <v>0</v>
      </c>
      <c r="H138" s="32">
        <v>0</v>
      </c>
      <c r="I138" s="33">
        <v>3585924.09</v>
      </c>
      <c r="J138" s="30" t="s">
        <v>1331</v>
      </c>
      <c r="K138" s="30" t="s">
        <v>834</v>
      </c>
      <c r="L138" s="19" t="s">
        <v>847</v>
      </c>
      <c r="M138" s="19" t="s">
        <v>1354</v>
      </c>
    </row>
    <row r="139" spans="1:13" s="8" customFormat="1" ht="38.25">
      <c r="A139" s="19">
        <v>133</v>
      </c>
      <c r="B139" s="19" t="s">
        <v>308</v>
      </c>
      <c r="C139" s="30" t="s">
        <v>1332</v>
      </c>
      <c r="D139" s="30" t="s">
        <v>1333</v>
      </c>
      <c r="E139" s="30" t="s">
        <v>1334</v>
      </c>
      <c r="F139" s="32">
        <v>0</v>
      </c>
      <c r="G139" s="32">
        <v>0</v>
      </c>
      <c r="H139" s="32">
        <v>0</v>
      </c>
      <c r="I139" s="33">
        <v>59812491.45</v>
      </c>
      <c r="J139" s="30" t="s">
        <v>1335</v>
      </c>
      <c r="K139" s="30" t="s">
        <v>834</v>
      </c>
      <c r="L139" s="19" t="s">
        <v>847</v>
      </c>
      <c r="M139" s="19" t="s">
        <v>1354</v>
      </c>
    </row>
    <row r="140" spans="1:13" s="8" customFormat="1" ht="38.25">
      <c r="A140" s="19">
        <v>134</v>
      </c>
      <c r="B140" s="19" t="s">
        <v>308</v>
      </c>
      <c r="C140" s="30" t="s">
        <v>1336</v>
      </c>
      <c r="D140" s="30" t="s">
        <v>1337</v>
      </c>
      <c r="E140" s="30" t="s">
        <v>1338</v>
      </c>
      <c r="F140" s="32">
        <v>0</v>
      </c>
      <c r="G140" s="32">
        <v>0</v>
      </c>
      <c r="H140" s="32">
        <v>0</v>
      </c>
      <c r="I140" s="33">
        <v>10016321.81</v>
      </c>
      <c r="J140" s="30" t="s">
        <v>1339</v>
      </c>
      <c r="K140" s="30" t="s">
        <v>834</v>
      </c>
      <c r="L140" s="19" t="s">
        <v>847</v>
      </c>
      <c r="M140" s="19" t="s">
        <v>1354</v>
      </c>
    </row>
    <row r="141" spans="1:13" s="8" customFormat="1" ht="38.25">
      <c r="A141" s="19">
        <v>135</v>
      </c>
      <c r="B141" s="19" t="s">
        <v>308</v>
      </c>
      <c r="C141" s="30" t="s">
        <v>1340</v>
      </c>
      <c r="D141" s="30" t="s">
        <v>2284</v>
      </c>
      <c r="E141" s="30" t="s">
        <v>1341</v>
      </c>
      <c r="F141" s="32">
        <v>0</v>
      </c>
      <c r="G141" s="32">
        <v>0</v>
      </c>
      <c r="H141" s="32">
        <v>0</v>
      </c>
      <c r="I141" s="33">
        <v>53638436.96</v>
      </c>
      <c r="J141" s="30" t="s">
        <v>2055</v>
      </c>
      <c r="K141" s="30" t="s">
        <v>834</v>
      </c>
      <c r="L141" s="19" t="s">
        <v>847</v>
      </c>
      <c r="M141" s="19" t="s">
        <v>1354</v>
      </c>
    </row>
    <row r="142" spans="1:13" s="8" customFormat="1" ht="38.25">
      <c r="A142" s="19">
        <v>136</v>
      </c>
      <c r="B142" s="19" t="s">
        <v>308</v>
      </c>
      <c r="C142" s="30" t="s">
        <v>1116</v>
      </c>
      <c r="D142" s="30" t="s">
        <v>1117</v>
      </c>
      <c r="E142" s="30" t="s">
        <v>1118</v>
      </c>
      <c r="F142" s="32">
        <v>0</v>
      </c>
      <c r="G142" s="32">
        <v>0</v>
      </c>
      <c r="H142" s="32">
        <v>0</v>
      </c>
      <c r="I142" s="33">
        <v>714996.23</v>
      </c>
      <c r="J142" s="30" t="s">
        <v>1119</v>
      </c>
      <c r="K142" s="30" t="s">
        <v>834</v>
      </c>
      <c r="L142" s="19" t="s">
        <v>847</v>
      </c>
      <c r="M142" s="19" t="s">
        <v>1354</v>
      </c>
    </row>
    <row r="143" spans="1:13" s="8" customFormat="1" ht="38.25">
      <c r="A143" s="19">
        <v>137</v>
      </c>
      <c r="B143" s="19" t="s">
        <v>308</v>
      </c>
      <c r="C143" s="30" t="s">
        <v>1120</v>
      </c>
      <c r="D143" s="30" t="s">
        <v>1121</v>
      </c>
      <c r="E143" s="30" t="s">
        <v>1122</v>
      </c>
      <c r="F143" s="32">
        <v>0</v>
      </c>
      <c r="G143" s="32">
        <v>0</v>
      </c>
      <c r="H143" s="32">
        <v>0</v>
      </c>
      <c r="I143" s="33">
        <v>2399603.34</v>
      </c>
      <c r="J143" s="30" t="s">
        <v>1214</v>
      </c>
      <c r="K143" s="30" t="s">
        <v>834</v>
      </c>
      <c r="L143" s="19" t="s">
        <v>847</v>
      </c>
      <c r="M143" s="19" t="s">
        <v>1354</v>
      </c>
    </row>
    <row r="144" spans="1:13" s="8" customFormat="1" ht="38.25">
      <c r="A144" s="19">
        <v>138</v>
      </c>
      <c r="B144" s="19" t="s">
        <v>308</v>
      </c>
      <c r="C144" s="30" t="s">
        <v>1215</v>
      </c>
      <c r="D144" s="30" t="s">
        <v>1216</v>
      </c>
      <c r="E144" s="30" t="s">
        <v>1217</v>
      </c>
      <c r="F144" s="32">
        <v>0</v>
      </c>
      <c r="G144" s="32">
        <v>0</v>
      </c>
      <c r="H144" s="32">
        <v>0</v>
      </c>
      <c r="I144" s="33">
        <v>9111401.63</v>
      </c>
      <c r="J144" s="30" t="s">
        <v>1218</v>
      </c>
      <c r="K144" s="30" t="s">
        <v>834</v>
      </c>
      <c r="L144" s="19" t="s">
        <v>847</v>
      </c>
      <c r="M144" s="19" t="s">
        <v>1354</v>
      </c>
    </row>
    <row r="145" spans="1:13" s="8" customFormat="1" ht="38.25">
      <c r="A145" s="19">
        <v>139</v>
      </c>
      <c r="B145" s="19" t="s">
        <v>308</v>
      </c>
      <c r="C145" s="30" t="s">
        <v>1219</v>
      </c>
      <c r="D145" s="30" t="s">
        <v>1220</v>
      </c>
      <c r="E145" s="30" t="s">
        <v>1221</v>
      </c>
      <c r="F145" s="32">
        <v>11303152.1</v>
      </c>
      <c r="G145" s="32">
        <v>0</v>
      </c>
      <c r="H145" s="32">
        <v>0</v>
      </c>
      <c r="I145" s="33">
        <v>11303152.1</v>
      </c>
      <c r="J145" s="30" t="s">
        <v>1222</v>
      </c>
      <c r="K145" s="30" t="s">
        <v>834</v>
      </c>
      <c r="L145" s="19" t="s">
        <v>847</v>
      </c>
      <c r="M145" s="19" t="s">
        <v>1354</v>
      </c>
    </row>
    <row r="146" spans="1:13" s="8" customFormat="1" ht="38.25">
      <c r="A146" s="19">
        <v>140</v>
      </c>
      <c r="B146" s="19" t="s">
        <v>308</v>
      </c>
      <c r="C146" s="30" t="s">
        <v>1223</v>
      </c>
      <c r="D146" s="30" t="s">
        <v>1224</v>
      </c>
      <c r="E146" s="30" t="s">
        <v>1225</v>
      </c>
      <c r="F146" s="32">
        <v>0</v>
      </c>
      <c r="G146" s="32">
        <v>0</v>
      </c>
      <c r="H146" s="32">
        <v>0</v>
      </c>
      <c r="I146" s="33">
        <v>1280687.18</v>
      </c>
      <c r="J146" s="30" t="s">
        <v>1226</v>
      </c>
      <c r="K146" s="30" t="s">
        <v>834</v>
      </c>
      <c r="L146" s="19" t="s">
        <v>847</v>
      </c>
      <c r="M146" s="19" t="s">
        <v>1354</v>
      </c>
    </row>
    <row r="147" spans="1:13" s="8" customFormat="1" ht="38.25">
      <c r="A147" s="19">
        <v>141</v>
      </c>
      <c r="B147" s="19" t="s">
        <v>308</v>
      </c>
      <c r="C147" s="30" t="s">
        <v>1227</v>
      </c>
      <c r="D147" s="30" t="s">
        <v>1228</v>
      </c>
      <c r="E147" s="30" t="s">
        <v>1229</v>
      </c>
      <c r="F147" s="32">
        <v>0</v>
      </c>
      <c r="G147" s="32">
        <v>0</v>
      </c>
      <c r="H147" s="32">
        <v>0</v>
      </c>
      <c r="I147" s="33">
        <v>4217424.49</v>
      </c>
      <c r="J147" s="30" t="s">
        <v>1230</v>
      </c>
      <c r="K147" s="30" t="s">
        <v>834</v>
      </c>
      <c r="L147" s="19" t="s">
        <v>847</v>
      </c>
      <c r="M147" s="19" t="s">
        <v>1354</v>
      </c>
    </row>
    <row r="148" spans="1:13" s="8" customFormat="1" ht="38.25">
      <c r="A148" s="19">
        <v>142</v>
      </c>
      <c r="B148" s="19" t="s">
        <v>308</v>
      </c>
      <c r="C148" s="30" t="s">
        <v>1231</v>
      </c>
      <c r="D148" s="30" t="s">
        <v>1232</v>
      </c>
      <c r="E148" s="30" t="s">
        <v>1233</v>
      </c>
      <c r="F148" s="32">
        <v>0</v>
      </c>
      <c r="G148" s="32">
        <v>0</v>
      </c>
      <c r="H148" s="32">
        <v>0</v>
      </c>
      <c r="I148" s="33">
        <v>33718643.58</v>
      </c>
      <c r="J148" s="30" t="s">
        <v>1234</v>
      </c>
      <c r="K148" s="30" t="s">
        <v>834</v>
      </c>
      <c r="L148" s="19" t="s">
        <v>847</v>
      </c>
      <c r="M148" s="19" t="s">
        <v>1354</v>
      </c>
    </row>
    <row r="149" spans="1:13" s="15" customFormat="1" ht="99" customHeight="1">
      <c r="A149" s="19">
        <v>143</v>
      </c>
      <c r="B149" s="19" t="s">
        <v>308</v>
      </c>
      <c r="C149" s="30" t="s">
        <v>2076</v>
      </c>
      <c r="D149" s="30" t="s">
        <v>1684</v>
      </c>
      <c r="E149" s="30" t="s">
        <v>2078</v>
      </c>
      <c r="F149" s="33">
        <v>0</v>
      </c>
      <c r="G149" s="33">
        <v>0</v>
      </c>
      <c r="H149" s="33">
        <v>0</v>
      </c>
      <c r="I149" s="33">
        <v>1</v>
      </c>
      <c r="J149" s="34" t="s">
        <v>2747</v>
      </c>
      <c r="K149" s="30" t="s">
        <v>834</v>
      </c>
      <c r="L149" s="30" t="s">
        <v>1353</v>
      </c>
      <c r="M149" s="19" t="s">
        <v>1354</v>
      </c>
    </row>
    <row r="150" spans="1:13" s="8" customFormat="1" ht="38.25">
      <c r="A150" s="19">
        <v>144</v>
      </c>
      <c r="B150" s="19" t="s">
        <v>308</v>
      </c>
      <c r="C150" s="30" t="s">
        <v>1235</v>
      </c>
      <c r="D150" s="30" t="s">
        <v>1236</v>
      </c>
      <c r="E150" s="30" t="s">
        <v>1237</v>
      </c>
      <c r="F150" s="32">
        <v>0</v>
      </c>
      <c r="G150" s="32">
        <v>0</v>
      </c>
      <c r="H150" s="32">
        <v>0</v>
      </c>
      <c r="I150" s="33">
        <v>42981320.72</v>
      </c>
      <c r="J150" s="30" t="s">
        <v>1238</v>
      </c>
      <c r="K150" s="30" t="s">
        <v>834</v>
      </c>
      <c r="L150" s="19" t="s">
        <v>847</v>
      </c>
      <c r="M150" s="19" t="s">
        <v>1354</v>
      </c>
    </row>
    <row r="151" spans="1:13" s="8" customFormat="1" ht="38.25">
      <c r="A151" s="19">
        <v>145</v>
      </c>
      <c r="B151" s="19" t="s">
        <v>308</v>
      </c>
      <c r="C151" s="30" t="s">
        <v>957</v>
      </c>
      <c r="D151" s="30" t="s">
        <v>958</v>
      </c>
      <c r="E151" s="30" t="s">
        <v>959</v>
      </c>
      <c r="F151" s="32">
        <v>0</v>
      </c>
      <c r="G151" s="32">
        <v>0</v>
      </c>
      <c r="H151" s="32">
        <v>0</v>
      </c>
      <c r="I151" s="33">
        <v>7697603.98</v>
      </c>
      <c r="J151" s="30" t="s">
        <v>960</v>
      </c>
      <c r="K151" s="30" t="s">
        <v>834</v>
      </c>
      <c r="L151" s="19" t="s">
        <v>847</v>
      </c>
      <c r="M151" s="19" t="s">
        <v>1354</v>
      </c>
    </row>
    <row r="152" spans="1:13" s="8" customFormat="1" ht="38.25">
      <c r="A152" s="19">
        <v>146</v>
      </c>
      <c r="B152" s="19" t="s">
        <v>308</v>
      </c>
      <c r="C152" s="30" t="s">
        <v>961</v>
      </c>
      <c r="D152" s="30" t="s">
        <v>962</v>
      </c>
      <c r="E152" s="30" t="s">
        <v>963</v>
      </c>
      <c r="F152" s="32">
        <v>0</v>
      </c>
      <c r="G152" s="32">
        <v>0</v>
      </c>
      <c r="H152" s="32">
        <v>0</v>
      </c>
      <c r="I152" s="33">
        <v>2129984.99</v>
      </c>
      <c r="J152" s="30" t="s">
        <v>968</v>
      </c>
      <c r="K152" s="30" t="s">
        <v>834</v>
      </c>
      <c r="L152" s="19" t="s">
        <v>847</v>
      </c>
      <c r="M152" s="19" t="s">
        <v>1354</v>
      </c>
    </row>
    <row r="153" spans="1:13" s="8" customFormat="1" ht="38.25">
      <c r="A153" s="19">
        <v>147</v>
      </c>
      <c r="B153" s="19" t="s">
        <v>308</v>
      </c>
      <c r="C153" s="30" t="s">
        <v>964</v>
      </c>
      <c r="D153" s="30" t="s">
        <v>965</v>
      </c>
      <c r="E153" s="30" t="s">
        <v>966</v>
      </c>
      <c r="F153" s="32">
        <v>0</v>
      </c>
      <c r="G153" s="32">
        <v>0</v>
      </c>
      <c r="H153" s="32">
        <v>0</v>
      </c>
      <c r="I153" s="33">
        <v>15124657.98</v>
      </c>
      <c r="J153" s="30" t="s">
        <v>967</v>
      </c>
      <c r="K153" s="30" t="s">
        <v>834</v>
      </c>
      <c r="L153" s="19" t="s">
        <v>847</v>
      </c>
      <c r="M153" s="19" t="s">
        <v>1354</v>
      </c>
    </row>
    <row r="154" spans="1:13" s="8" customFormat="1" ht="38.25">
      <c r="A154" s="19">
        <v>148</v>
      </c>
      <c r="B154" s="19" t="s">
        <v>308</v>
      </c>
      <c r="C154" s="30" t="s">
        <v>969</v>
      </c>
      <c r="D154" s="30" t="s">
        <v>970</v>
      </c>
      <c r="E154" s="30" t="s">
        <v>971</v>
      </c>
      <c r="F154" s="32">
        <v>0</v>
      </c>
      <c r="G154" s="32">
        <v>0</v>
      </c>
      <c r="H154" s="32">
        <v>0</v>
      </c>
      <c r="I154" s="33">
        <v>18414933.51</v>
      </c>
      <c r="J154" s="30" t="s">
        <v>987</v>
      </c>
      <c r="K154" s="30" t="s">
        <v>834</v>
      </c>
      <c r="L154" s="19" t="s">
        <v>847</v>
      </c>
      <c r="M154" s="19" t="s">
        <v>1354</v>
      </c>
    </row>
    <row r="155" spans="1:13" s="8" customFormat="1" ht="38.25">
      <c r="A155" s="19">
        <v>149</v>
      </c>
      <c r="B155" s="19" t="s">
        <v>308</v>
      </c>
      <c r="C155" s="30" t="s">
        <v>988</v>
      </c>
      <c r="D155" s="30" t="s">
        <v>989</v>
      </c>
      <c r="E155" s="30" t="s">
        <v>990</v>
      </c>
      <c r="F155" s="32">
        <v>0</v>
      </c>
      <c r="G155" s="32">
        <v>0</v>
      </c>
      <c r="H155" s="32">
        <v>0</v>
      </c>
      <c r="I155" s="33">
        <v>4224020.86</v>
      </c>
      <c r="J155" s="30" t="s">
        <v>991</v>
      </c>
      <c r="K155" s="30" t="s">
        <v>834</v>
      </c>
      <c r="L155" s="19" t="s">
        <v>847</v>
      </c>
      <c r="M155" s="19" t="s">
        <v>1354</v>
      </c>
    </row>
    <row r="156" spans="1:13" s="8" customFormat="1" ht="38.25">
      <c r="A156" s="19">
        <v>150</v>
      </c>
      <c r="B156" s="19" t="s">
        <v>308</v>
      </c>
      <c r="C156" s="30" t="s">
        <v>992</v>
      </c>
      <c r="D156" s="30" t="s">
        <v>993</v>
      </c>
      <c r="E156" s="30" t="s">
        <v>1693</v>
      </c>
      <c r="F156" s="33">
        <v>0</v>
      </c>
      <c r="G156" s="32">
        <v>0</v>
      </c>
      <c r="H156" s="33">
        <v>0</v>
      </c>
      <c r="I156" s="33">
        <v>11564268.19</v>
      </c>
      <c r="J156" s="30" t="s">
        <v>994</v>
      </c>
      <c r="K156" s="30" t="s">
        <v>834</v>
      </c>
      <c r="L156" s="19" t="s">
        <v>847</v>
      </c>
      <c r="M156" s="19" t="s">
        <v>1354</v>
      </c>
    </row>
    <row r="157" spans="1:13" s="8" customFormat="1" ht="38.25">
      <c r="A157" s="19">
        <v>151</v>
      </c>
      <c r="B157" s="19" t="s">
        <v>308</v>
      </c>
      <c r="C157" s="30" t="s">
        <v>995</v>
      </c>
      <c r="D157" s="30" t="s">
        <v>996</v>
      </c>
      <c r="E157" s="30" t="s">
        <v>997</v>
      </c>
      <c r="F157" s="32">
        <v>0</v>
      </c>
      <c r="G157" s="32">
        <v>0</v>
      </c>
      <c r="H157" s="32">
        <v>0</v>
      </c>
      <c r="I157" s="33">
        <v>3710121.49</v>
      </c>
      <c r="J157" s="30" t="s">
        <v>2019</v>
      </c>
      <c r="K157" s="30" t="s">
        <v>834</v>
      </c>
      <c r="L157" s="19" t="s">
        <v>847</v>
      </c>
      <c r="M157" s="19" t="s">
        <v>1354</v>
      </c>
    </row>
    <row r="158" spans="1:13" s="8" customFormat="1" ht="38.25">
      <c r="A158" s="19">
        <v>152</v>
      </c>
      <c r="B158" s="19" t="s">
        <v>308</v>
      </c>
      <c r="C158" s="30" t="s">
        <v>998</v>
      </c>
      <c r="D158" s="30" t="s">
        <v>1012</v>
      </c>
      <c r="E158" s="30" t="s">
        <v>1683</v>
      </c>
      <c r="F158" s="32">
        <v>0</v>
      </c>
      <c r="G158" s="32">
        <v>0</v>
      </c>
      <c r="H158" s="32">
        <v>0</v>
      </c>
      <c r="I158" s="32">
        <v>11134719.07</v>
      </c>
      <c r="J158" s="30" t="s">
        <v>2020</v>
      </c>
      <c r="K158" s="30" t="s">
        <v>834</v>
      </c>
      <c r="L158" s="19" t="s">
        <v>847</v>
      </c>
      <c r="M158" s="19" t="s">
        <v>1354</v>
      </c>
    </row>
    <row r="159" spans="1:13" s="8" customFormat="1" ht="38.25">
      <c r="A159" s="19">
        <v>153</v>
      </c>
      <c r="B159" s="19" t="s">
        <v>308</v>
      </c>
      <c r="C159" s="30" t="s">
        <v>1013</v>
      </c>
      <c r="D159" s="30" t="s">
        <v>1014</v>
      </c>
      <c r="E159" s="30" t="s">
        <v>1015</v>
      </c>
      <c r="F159" s="32">
        <v>0</v>
      </c>
      <c r="G159" s="32">
        <v>0</v>
      </c>
      <c r="H159" s="32">
        <v>0</v>
      </c>
      <c r="I159" s="33">
        <v>4143135.36</v>
      </c>
      <c r="J159" s="30" t="s">
        <v>1016</v>
      </c>
      <c r="K159" s="30" t="s">
        <v>834</v>
      </c>
      <c r="L159" s="19" t="s">
        <v>847</v>
      </c>
      <c r="M159" s="19" t="s">
        <v>1354</v>
      </c>
    </row>
    <row r="160" spans="1:13" s="8" customFormat="1" ht="38.25">
      <c r="A160" s="19">
        <v>154</v>
      </c>
      <c r="B160" s="19" t="s">
        <v>308</v>
      </c>
      <c r="C160" s="30" t="s">
        <v>1017</v>
      </c>
      <c r="D160" s="30" t="s">
        <v>1018</v>
      </c>
      <c r="E160" s="30" t="s">
        <v>1019</v>
      </c>
      <c r="F160" s="32">
        <v>0</v>
      </c>
      <c r="G160" s="32">
        <v>0</v>
      </c>
      <c r="H160" s="32">
        <v>0</v>
      </c>
      <c r="I160" s="33">
        <v>15286436.13</v>
      </c>
      <c r="J160" s="30" t="s">
        <v>1020</v>
      </c>
      <c r="K160" s="30" t="s">
        <v>834</v>
      </c>
      <c r="L160" s="19" t="s">
        <v>847</v>
      </c>
      <c r="M160" s="19" t="s">
        <v>1354</v>
      </c>
    </row>
    <row r="161" spans="1:13" s="8" customFormat="1" ht="38.25">
      <c r="A161" s="19">
        <v>155</v>
      </c>
      <c r="B161" s="19" t="s">
        <v>308</v>
      </c>
      <c r="C161" s="30" t="s">
        <v>1021</v>
      </c>
      <c r="D161" s="30" t="s">
        <v>1022</v>
      </c>
      <c r="E161" s="30" t="s">
        <v>1023</v>
      </c>
      <c r="F161" s="32">
        <v>0</v>
      </c>
      <c r="G161" s="32">
        <v>0</v>
      </c>
      <c r="H161" s="32">
        <v>0</v>
      </c>
      <c r="I161" s="33">
        <v>20847625.97</v>
      </c>
      <c r="J161" s="30" t="s">
        <v>1024</v>
      </c>
      <c r="K161" s="30" t="s">
        <v>834</v>
      </c>
      <c r="L161" s="19" t="s">
        <v>847</v>
      </c>
      <c r="M161" s="19" t="s">
        <v>1354</v>
      </c>
    </row>
    <row r="162" spans="1:13" s="8" customFormat="1" ht="38.25">
      <c r="A162" s="19">
        <v>156</v>
      </c>
      <c r="B162" s="19" t="s">
        <v>308</v>
      </c>
      <c r="C162" s="30" t="s">
        <v>1025</v>
      </c>
      <c r="D162" s="30" t="s">
        <v>1026</v>
      </c>
      <c r="E162" s="30" t="s">
        <v>2077</v>
      </c>
      <c r="F162" s="32">
        <v>0</v>
      </c>
      <c r="G162" s="32">
        <v>0</v>
      </c>
      <c r="H162" s="32">
        <v>0</v>
      </c>
      <c r="I162" s="33">
        <v>60543481.92</v>
      </c>
      <c r="J162" s="30" t="s">
        <v>2021</v>
      </c>
      <c r="K162" s="30" t="s">
        <v>834</v>
      </c>
      <c r="L162" s="19" t="s">
        <v>847</v>
      </c>
      <c r="M162" s="19" t="s">
        <v>1354</v>
      </c>
    </row>
    <row r="163" spans="1:13" s="8" customFormat="1" ht="38.25">
      <c r="A163" s="19">
        <v>157</v>
      </c>
      <c r="B163" s="19" t="s">
        <v>308</v>
      </c>
      <c r="C163" s="30" t="s">
        <v>1027</v>
      </c>
      <c r="D163" s="30" t="s">
        <v>1028</v>
      </c>
      <c r="E163" s="30" t="s">
        <v>1029</v>
      </c>
      <c r="F163" s="32">
        <v>0</v>
      </c>
      <c r="G163" s="32">
        <v>0</v>
      </c>
      <c r="H163" s="32">
        <v>0</v>
      </c>
      <c r="I163" s="33">
        <v>5657491.77</v>
      </c>
      <c r="J163" s="30" t="s">
        <v>1030</v>
      </c>
      <c r="K163" s="30" t="s">
        <v>834</v>
      </c>
      <c r="L163" s="19" t="s">
        <v>847</v>
      </c>
      <c r="M163" s="19" t="s">
        <v>1354</v>
      </c>
    </row>
    <row r="164" spans="1:13" s="8" customFormat="1" ht="51">
      <c r="A164" s="19">
        <v>158</v>
      </c>
      <c r="B164" s="19" t="s">
        <v>308</v>
      </c>
      <c r="C164" s="30" t="s">
        <v>1031</v>
      </c>
      <c r="D164" s="30" t="s">
        <v>1032</v>
      </c>
      <c r="E164" s="30" t="s">
        <v>1839</v>
      </c>
      <c r="F164" s="32">
        <v>0</v>
      </c>
      <c r="G164" s="32">
        <v>0</v>
      </c>
      <c r="H164" s="32">
        <v>0</v>
      </c>
      <c r="I164" s="33">
        <v>8780630.58</v>
      </c>
      <c r="J164" s="30" t="s">
        <v>2023</v>
      </c>
      <c r="K164" s="30" t="s">
        <v>834</v>
      </c>
      <c r="L164" s="19" t="s">
        <v>847</v>
      </c>
      <c r="M164" s="19" t="s">
        <v>1354</v>
      </c>
    </row>
    <row r="165" spans="1:13" s="8" customFormat="1" ht="38.25">
      <c r="A165" s="19">
        <v>159</v>
      </c>
      <c r="B165" s="19" t="s">
        <v>308</v>
      </c>
      <c r="C165" s="30" t="s">
        <v>1033</v>
      </c>
      <c r="D165" s="30" t="s">
        <v>1034</v>
      </c>
      <c r="E165" s="30" t="s">
        <v>1035</v>
      </c>
      <c r="F165" s="32">
        <v>0</v>
      </c>
      <c r="G165" s="32">
        <v>0</v>
      </c>
      <c r="H165" s="32">
        <v>0</v>
      </c>
      <c r="I165" s="33">
        <v>20783795.9</v>
      </c>
      <c r="J165" s="30" t="s">
        <v>1036</v>
      </c>
      <c r="K165" s="30" t="s">
        <v>834</v>
      </c>
      <c r="L165" s="19" t="s">
        <v>847</v>
      </c>
      <c r="M165" s="19" t="s">
        <v>1354</v>
      </c>
    </row>
    <row r="166" spans="1:13" s="8" customFormat="1" ht="38.25">
      <c r="A166" s="19">
        <v>160</v>
      </c>
      <c r="B166" s="19" t="s">
        <v>308</v>
      </c>
      <c r="C166" s="30" t="s">
        <v>1037</v>
      </c>
      <c r="D166" s="30" t="s">
        <v>1038</v>
      </c>
      <c r="E166" s="30" t="s">
        <v>1039</v>
      </c>
      <c r="F166" s="32">
        <v>0</v>
      </c>
      <c r="G166" s="32">
        <v>0</v>
      </c>
      <c r="H166" s="32">
        <v>0</v>
      </c>
      <c r="I166" s="33">
        <v>1909796.67</v>
      </c>
      <c r="J166" s="30" t="s">
        <v>1304</v>
      </c>
      <c r="K166" s="30" t="s">
        <v>834</v>
      </c>
      <c r="L166" s="19" t="s">
        <v>847</v>
      </c>
      <c r="M166" s="19" t="s">
        <v>1354</v>
      </c>
    </row>
    <row r="167" spans="1:13" s="8" customFormat="1" ht="38.25">
      <c r="A167" s="19">
        <v>161</v>
      </c>
      <c r="B167" s="19" t="s">
        <v>308</v>
      </c>
      <c r="C167" s="30" t="s">
        <v>1305</v>
      </c>
      <c r="D167" s="30" t="s">
        <v>1306</v>
      </c>
      <c r="E167" s="30" t="s">
        <v>1307</v>
      </c>
      <c r="F167" s="32">
        <v>0</v>
      </c>
      <c r="G167" s="32">
        <v>0</v>
      </c>
      <c r="H167" s="32">
        <v>0</v>
      </c>
      <c r="I167" s="33">
        <v>11202642.57</v>
      </c>
      <c r="J167" s="30" t="s">
        <v>972</v>
      </c>
      <c r="K167" s="30" t="s">
        <v>834</v>
      </c>
      <c r="L167" s="19" t="s">
        <v>847</v>
      </c>
      <c r="M167" s="19" t="s">
        <v>1354</v>
      </c>
    </row>
    <row r="168" spans="1:13" s="8" customFormat="1" ht="38.25">
      <c r="A168" s="19">
        <v>162</v>
      </c>
      <c r="B168" s="19" t="s">
        <v>308</v>
      </c>
      <c r="C168" s="30" t="s">
        <v>973</v>
      </c>
      <c r="D168" s="30" t="s">
        <v>974</v>
      </c>
      <c r="E168" s="30" t="s">
        <v>975</v>
      </c>
      <c r="F168" s="32">
        <v>0</v>
      </c>
      <c r="G168" s="32">
        <v>0</v>
      </c>
      <c r="H168" s="32">
        <v>0</v>
      </c>
      <c r="I168" s="33">
        <v>7037039.01</v>
      </c>
      <c r="J168" s="30" t="s">
        <v>976</v>
      </c>
      <c r="K168" s="30" t="s">
        <v>834</v>
      </c>
      <c r="L168" s="19" t="s">
        <v>847</v>
      </c>
      <c r="M168" s="19" t="s">
        <v>1354</v>
      </c>
    </row>
    <row r="169" spans="1:13" s="8" customFormat="1" ht="38.25">
      <c r="A169" s="19">
        <v>163</v>
      </c>
      <c r="B169" s="19" t="s">
        <v>308</v>
      </c>
      <c r="C169" s="30" t="s">
        <v>977</v>
      </c>
      <c r="D169" s="30" t="s">
        <v>978</v>
      </c>
      <c r="E169" s="30" t="s">
        <v>979</v>
      </c>
      <c r="F169" s="32">
        <v>0</v>
      </c>
      <c r="G169" s="32">
        <v>0</v>
      </c>
      <c r="H169" s="32">
        <v>0</v>
      </c>
      <c r="I169" s="33">
        <v>1689608.35</v>
      </c>
      <c r="J169" s="30" t="s">
        <v>729</v>
      </c>
      <c r="K169" s="30" t="s">
        <v>834</v>
      </c>
      <c r="L169" s="19" t="s">
        <v>847</v>
      </c>
      <c r="M169" s="19" t="s">
        <v>1354</v>
      </c>
    </row>
    <row r="170" spans="1:13" s="8" customFormat="1" ht="38.25">
      <c r="A170" s="19">
        <v>164</v>
      </c>
      <c r="B170" s="19" t="s">
        <v>308</v>
      </c>
      <c r="C170" s="30" t="s">
        <v>730</v>
      </c>
      <c r="D170" s="30" t="s">
        <v>731</v>
      </c>
      <c r="E170" s="30" t="s">
        <v>732</v>
      </c>
      <c r="F170" s="32">
        <v>0</v>
      </c>
      <c r="G170" s="32">
        <v>0</v>
      </c>
      <c r="H170" s="32">
        <v>0</v>
      </c>
      <c r="I170" s="33">
        <v>10121462.53</v>
      </c>
      <c r="J170" s="30" t="s">
        <v>733</v>
      </c>
      <c r="K170" s="30" t="s">
        <v>834</v>
      </c>
      <c r="L170" s="19" t="s">
        <v>847</v>
      </c>
      <c r="M170" s="19" t="s">
        <v>1354</v>
      </c>
    </row>
    <row r="171" spans="1:13" s="8" customFormat="1" ht="38.25">
      <c r="A171" s="19">
        <v>165</v>
      </c>
      <c r="B171" s="19" t="s">
        <v>308</v>
      </c>
      <c r="C171" s="30" t="s">
        <v>734</v>
      </c>
      <c r="D171" s="30" t="s">
        <v>735</v>
      </c>
      <c r="E171" s="30" t="s">
        <v>736</v>
      </c>
      <c r="F171" s="32">
        <v>0</v>
      </c>
      <c r="G171" s="32">
        <v>0</v>
      </c>
      <c r="H171" s="32">
        <v>0</v>
      </c>
      <c r="I171" s="33">
        <v>3158452.17</v>
      </c>
      <c r="J171" s="30" t="s">
        <v>1204</v>
      </c>
      <c r="K171" s="30" t="s">
        <v>834</v>
      </c>
      <c r="L171" s="19" t="s">
        <v>847</v>
      </c>
      <c r="M171" s="19" t="s">
        <v>1354</v>
      </c>
    </row>
    <row r="172" spans="1:13" s="8" customFormat="1" ht="38.25">
      <c r="A172" s="19">
        <v>166</v>
      </c>
      <c r="B172" s="19" t="s">
        <v>308</v>
      </c>
      <c r="C172" s="30" t="s">
        <v>1501</v>
      </c>
      <c r="D172" s="30" t="s">
        <v>1502</v>
      </c>
      <c r="E172" s="30" t="s">
        <v>1503</v>
      </c>
      <c r="F172" s="32">
        <v>0</v>
      </c>
      <c r="G172" s="32">
        <v>0</v>
      </c>
      <c r="H172" s="32">
        <v>0</v>
      </c>
      <c r="I172" s="33">
        <v>1149202.61</v>
      </c>
      <c r="J172" s="30" t="s">
        <v>1504</v>
      </c>
      <c r="K172" s="30" t="s">
        <v>834</v>
      </c>
      <c r="L172" s="19" t="s">
        <v>847</v>
      </c>
      <c r="M172" s="19" t="s">
        <v>1354</v>
      </c>
    </row>
    <row r="173" spans="1:13" s="8" customFormat="1" ht="38.25">
      <c r="A173" s="19">
        <v>167</v>
      </c>
      <c r="B173" s="19" t="s">
        <v>308</v>
      </c>
      <c r="C173" s="30" t="s">
        <v>1505</v>
      </c>
      <c r="D173" s="30" t="s">
        <v>1506</v>
      </c>
      <c r="E173" s="30" t="s">
        <v>1507</v>
      </c>
      <c r="F173" s="32">
        <v>0</v>
      </c>
      <c r="G173" s="32">
        <v>0</v>
      </c>
      <c r="H173" s="32">
        <v>0</v>
      </c>
      <c r="I173" s="33">
        <v>42871438.59</v>
      </c>
      <c r="J173" s="30" t="s">
        <v>2029</v>
      </c>
      <c r="K173" s="30" t="s">
        <v>834</v>
      </c>
      <c r="L173" s="19" t="s">
        <v>847</v>
      </c>
      <c r="M173" s="19" t="s">
        <v>1354</v>
      </c>
    </row>
    <row r="174" spans="1:13" s="8" customFormat="1" ht="38.25">
      <c r="A174" s="19">
        <v>168</v>
      </c>
      <c r="B174" s="19" t="s">
        <v>308</v>
      </c>
      <c r="C174" s="30" t="s">
        <v>1508</v>
      </c>
      <c r="D174" s="30" t="s">
        <v>1509</v>
      </c>
      <c r="E174" s="30" t="s">
        <v>2364</v>
      </c>
      <c r="F174" s="32">
        <v>0</v>
      </c>
      <c r="G174" s="32">
        <v>0</v>
      </c>
      <c r="H174" s="32">
        <v>0</v>
      </c>
      <c r="I174" s="33">
        <v>17364277.21</v>
      </c>
      <c r="J174" s="30" t="s">
        <v>1510</v>
      </c>
      <c r="K174" s="30" t="s">
        <v>834</v>
      </c>
      <c r="L174" s="19" t="s">
        <v>847</v>
      </c>
      <c r="M174" s="19" t="s">
        <v>1354</v>
      </c>
    </row>
    <row r="175" spans="1:13" s="8" customFormat="1" ht="38.25">
      <c r="A175" s="19">
        <v>169</v>
      </c>
      <c r="B175" s="19" t="s">
        <v>308</v>
      </c>
      <c r="C175" s="30" t="s">
        <v>1511</v>
      </c>
      <c r="D175" s="30" t="s">
        <v>1512</v>
      </c>
      <c r="E175" s="30" t="s">
        <v>1513</v>
      </c>
      <c r="F175" s="32">
        <v>0</v>
      </c>
      <c r="G175" s="32">
        <v>0</v>
      </c>
      <c r="H175" s="32">
        <v>0</v>
      </c>
      <c r="I175" s="33">
        <v>10278559.37</v>
      </c>
      <c r="J175" s="30" t="s">
        <v>1514</v>
      </c>
      <c r="K175" s="30" t="s">
        <v>834</v>
      </c>
      <c r="L175" s="19" t="s">
        <v>847</v>
      </c>
      <c r="M175" s="19" t="s">
        <v>1354</v>
      </c>
    </row>
    <row r="176" spans="1:13" s="8" customFormat="1" ht="38.25">
      <c r="A176" s="19">
        <v>170</v>
      </c>
      <c r="B176" s="19" t="s">
        <v>308</v>
      </c>
      <c r="C176" s="30" t="s">
        <v>1515</v>
      </c>
      <c r="D176" s="30" t="s">
        <v>1516</v>
      </c>
      <c r="E176" s="30" t="s">
        <v>1517</v>
      </c>
      <c r="F176" s="32">
        <v>0</v>
      </c>
      <c r="G176" s="32">
        <v>0</v>
      </c>
      <c r="H176" s="32">
        <v>0</v>
      </c>
      <c r="I176" s="33">
        <v>2972302.12</v>
      </c>
      <c r="J176" s="30" t="s">
        <v>1518</v>
      </c>
      <c r="K176" s="30" t="s">
        <v>834</v>
      </c>
      <c r="L176" s="19" t="s">
        <v>847</v>
      </c>
      <c r="M176" s="19" t="s">
        <v>1354</v>
      </c>
    </row>
    <row r="177" spans="1:13" s="8" customFormat="1" ht="38.25">
      <c r="A177" s="19">
        <v>171</v>
      </c>
      <c r="B177" s="19" t="s">
        <v>308</v>
      </c>
      <c r="C177" s="30" t="s">
        <v>1519</v>
      </c>
      <c r="D177" s="30" t="s">
        <v>1520</v>
      </c>
      <c r="E177" s="30" t="s">
        <v>1521</v>
      </c>
      <c r="F177" s="32">
        <v>0</v>
      </c>
      <c r="G177" s="32">
        <v>0</v>
      </c>
      <c r="H177" s="32">
        <v>0</v>
      </c>
      <c r="I177" s="33">
        <v>31244096.22</v>
      </c>
      <c r="J177" s="30" t="s">
        <v>1522</v>
      </c>
      <c r="K177" s="30" t="s">
        <v>834</v>
      </c>
      <c r="L177" s="19" t="s">
        <v>847</v>
      </c>
      <c r="M177" s="19" t="s">
        <v>1354</v>
      </c>
    </row>
    <row r="178" spans="1:13" s="8" customFormat="1" ht="38.25">
      <c r="A178" s="19">
        <v>172</v>
      </c>
      <c r="B178" s="19" t="s">
        <v>308</v>
      </c>
      <c r="C178" s="30" t="s">
        <v>1523</v>
      </c>
      <c r="D178" s="30" t="s">
        <v>1524</v>
      </c>
      <c r="E178" s="30" t="s">
        <v>1694</v>
      </c>
      <c r="F178" s="33">
        <v>0</v>
      </c>
      <c r="G178" s="32">
        <v>0</v>
      </c>
      <c r="H178" s="33">
        <v>0</v>
      </c>
      <c r="I178" s="33">
        <v>71339156.52</v>
      </c>
      <c r="J178" s="30" t="s">
        <v>1525</v>
      </c>
      <c r="K178" s="30" t="s">
        <v>834</v>
      </c>
      <c r="L178" s="19" t="s">
        <v>847</v>
      </c>
      <c r="M178" s="19" t="s">
        <v>1354</v>
      </c>
    </row>
    <row r="179" spans="1:13" s="8" customFormat="1" ht="38.25">
      <c r="A179" s="19">
        <v>173</v>
      </c>
      <c r="B179" s="19" t="s">
        <v>308</v>
      </c>
      <c r="C179" s="30" t="s">
        <v>1526</v>
      </c>
      <c r="D179" s="30" t="s">
        <v>1527</v>
      </c>
      <c r="E179" s="30" t="s">
        <v>1528</v>
      </c>
      <c r="F179" s="32">
        <v>0</v>
      </c>
      <c r="G179" s="32">
        <v>0</v>
      </c>
      <c r="H179" s="32">
        <v>0</v>
      </c>
      <c r="I179" s="33">
        <v>22989458.23</v>
      </c>
      <c r="J179" s="30" t="s">
        <v>1529</v>
      </c>
      <c r="K179" s="30" t="s">
        <v>834</v>
      </c>
      <c r="L179" s="19" t="s">
        <v>847</v>
      </c>
      <c r="M179" s="19" t="s">
        <v>1354</v>
      </c>
    </row>
    <row r="180" spans="1:13" s="8" customFormat="1" ht="38.25">
      <c r="A180" s="19">
        <v>174</v>
      </c>
      <c r="B180" s="19" t="s">
        <v>308</v>
      </c>
      <c r="C180" s="30" t="s">
        <v>1530</v>
      </c>
      <c r="D180" s="30" t="s">
        <v>1531</v>
      </c>
      <c r="E180" s="30" t="s">
        <v>1532</v>
      </c>
      <c r="F180" s="32">
        <v>0</v>
      </c>
      <c r="G180" s="32">
        <v>0</v>
      </c>
      <c r="H180" s="32">
        <v>0</v>
      </c>
      <c r="I180" s="33">
        <v>5922616.49</v>
      </c>
      <c r="J180" s="30" t="s">
        <v>1533</v>
      </c>
      <c r="K180" s="30" t="s">
        <v>834</v>
      </c>
      <c r="L180" s="19" t="s">
        <v>847</v>
      </c>
      <c r="M180" s="19" t="s">
        <v>1354</v>
      </c>
    </row>
    <row r="181" spans="1:13" s="8" customFormat="1" ht="38.25">
      <c r="A181" s="19">
        <v>175</v>
      </c>
      <c r="B181" s="19" t="s">
        <v>308</v>
      </c>
      <c r="C181" s="30" t="s">
        <v>488</v>
      </c>
      <c r="D181" s="30" t="s">
        <v>489</v>
      </c>
      <c r="E181" s="30" t="s">
        <v>490</v>
      </c>
      <c r="F181" s="32">
        <v>0</v>
      </c>
      <c r="G181" s="32">
        <v>0</v>
      </c>
      <c r="H181" s="32">
        <v>0</v>
      </c>
      <c r="I181" s="33">
        <v>21250419.85</v>
      </c>
      <c r="J181" s="30" t="s">
        <v>1496</v>
      </c>
      <c r="K181" s="30" t="s">
        <v>834</v>
      </c>
      <c r="L181" s="19" t="s">
        <v>847</v>
      </c>
      <c r="M181" s="19" t="s">
        <v>1354</v>
      </c>
    </row>
    <row r="182" spans="1:13" s="8" customFormat="1" ht="38.25">
      <c r="A182" s="19">
        <v>176</v>
      </c>
      <c r="B182" s="19" t="s">
        <v>308</v>
      </c>
      <c r="C182" s="30" t="s">
        <v>1497</v>
      </c>
      <c r="D182" s="30" t="s">
        <v>1498</v>
      </c>
      <c r="E182" s="30" t="s">
        <v>1499</v>
      </c>
      <c r="F182" s="32">
        <v>0</v>
      </c>
      <c r="G182" s="32">
        <v>0</v>
      </c>
      <c r="H182" s="32">
        <v>0</v>
      </c>
      <c r="I182" s="33">
        <v>35612134.9</v>
      </c>
      <c r="J182" s="30" t="s">
        <v>1500</v>
      </c>
      <c r="K182" s="30" t="s">
        <v>834</v>
      </c>
      <c r="L182" s="19" t="s">
        <v>847</v>
      </c>
      <c r="M182" s="19" t="s">
        <v>1354</v>
      </c>
    </row>
    <row r="183" spans="1:13" s="8" customFormat="1" ht="38.25">
      <c r="A183" s="19">
        <v>177</v>
      </c>
      <c r="B183" s="19" t="s">
        <v>308</v>
      </c>
      <c r="C183" s="30" t="s">
        <v>569</v>
      </c>
      <c r="D183" s="30" t="s">
        <v>570</v>
      </c>
      <c r="E183" s="30" t="s">
        <v>571</v>
      </c>
      <c r="F183" s="32">
        <v>0</v>
      </c>
      <c r="G183" s="32">
        <v>0</v>
      </c>
      <c r="H183" s="32">
        <v>0</v>
      </c>
      <c r="I183" s="33">
        <v>44410247.03</v>
      </c>
      <c r="J183" s="30" t="s">
        <v>572</v>
      </c>
      <c r="K183" s="30" t="s">
        <v>834</v>
      </c>
      <c r="L183" s="19" t="s">
        <v>847</v>
      </c>
      <c r="M183" s="19" t="s">
        <v>1354</v>
      </c>
    </row>
    <row r="184" spans="1:13" s="8" customFormat="1" ht="38.25">
      <c r="A184" s="19">
        <v>178</v>
      </c>
      <c r="B184" s="19" t="s">
        <v>308</v>
      </c>
      <c r="C184" s="30" t="s">
        <v>573</v>
      </c>
      <c r="D184" s="30" t="s">
        <v>574</v>
      </c>
      <c r="E184" s="30" t="s">
        <v>575</v>
      </c>
      <c r="F184" s="32">
        <v>0</v>
      </c>
      <c r="G184" s="32">
        <v>0</v>
      </c>
      <c r="H184" s="32">
        <v>0</v>
      </c>
      <c r="I184" s="33">
        <v>15153310.27</v>
      </c>
      <c r="J184" s="30" t="s">
        <v>576</v>
      </c>
      <c r="K184" s="30" t="s">
        <v>834</v>
      </c>
      <c r="L184" s="19" t="s">
        <v>847</v>
      </c>
      <c r="M184" s="19" t="s">
        <v>1354</v>
      </c>
    </row>
    <row r="185" spans="1:13" s="8" customFormat="1" ht="38.25">
      <c r="A185" s="19">
        <v>179</v>
      </c>
      <c r="B185" s="19" t="s">
        <v>308</v>
      </c>
      <c r="C185" s="30" t="s">
        <v>577</v>
      </c>
      <c r="D185" s="30" t="s">
        <v>578</v>
      </c>
      <c r="E185" s="30" t="s">
        <v>579</v>
      </c>
      <c r="F185" s="19">
        <v>0</v>
      </c>
      <c r="G185" s="32">
        <v>0</v>
      </c>
      <c r="H185" s="32">
        <v>0</v>
      </c>
      <c r="I185" s="30">
        <v>7507314.18</v>
      </c>
      <c r="J185" s="30" t="s">
        <v>580</v>
      </c>
      <c r="K185" s="30" t="s">
        <v>834</v>
      </c>
      <c r="L185" s="19" t="s">
        <v>847</v>
      </c>
      <c r="M185" s="19" t="s">
        <v>1354</v>
      </c>
    </row>
    <row r="186" spans="1:13" s="8" customFormat="1" ht="38.25">
      <c r="A186" s="19">
        <v>180</v>
      </c>
      <c r="B186" s="19" t="s">
        <v>308</v>
      </c>
      <c r="C186" s="30" t="s">
        <v>671</v>
      </c>
      <c r="D186" s="30" t="s">
        <v>672</v>
      </c>
      <c r="E186" s="30" t="s">
        <v>673</v>
      </c>
      <c r="F186" s="32">
        <v>0</v>
      </c>
      <c r="G186" s="32">
        <v>0</v>
      </c>
      <c r="H186" s="32">
        <v>0</v>
      </c>
      <c r="I186" s="33">
        <v>40381477.51</v>
      </c>
      <c r="J186" s="30" t="s">
        <v>674</v>
      </c>
      <c r="K186" s="30" t="s">
        <v>834</v>
      </c>
      <c r="L186" s="30" t="s">
        <v>847</v>
      </c>
      <c r="M186" s="19" t="s">
        <v>1354</v>
      </c>
    </row>
    <row r="187" spans="1:13" s="8" customFormat="1" ht="38.25">
      <c r="A187" s="19">
        <v>181</v>
      </c>
      <c r="B187" s="19" t="s">
        <v>308</v>
      </c>
      <c r="C187" s="30" t="s">
        <v>581</v>
      </c>
      <c r="D187" s="30" t="s">
        <v>582</v>
      </c>
      <c r="E187" s="30" t="s">
        <v>583</v>
      </c>
      <c r="F187" s="19">
        <v>0</v>
      </c>
      <c r="G187" s="32">
        <v>0</v>
      </c>
      <c r="H187" s="32">
        <v>0</v>
      </c>
      <c r="I187" s="30">
        <v>40907882.31</v>
      </c>
      <c r="J187" s="30" t="s">
        <v>584</v>
      </c>
      <c r="K187" s="30" t="s">
        <v>834</v>
      </c>
      <c r="L187" s="19" t="s">
        <v>847</v>
      </c>
      <c r="M187" s="19" t="s">
        <v>1354</v>
      </c>
    </row>
    <row r="188" spans="1:13" s="8" customFormat="1" ht="38.25">
      <c r="A188" s="19">
        <v>182</v>
      </c>
      <c r="B188" s="19" t="s">
        <v>308</v>
      </c>
      <c r="C188" s="30" t="s">
        <v>585</v>
      </c>
      <c r="D188" s="30" t="s">
        <v>586</v>
      </c>
      <c r="E188" s="30" t="s">
        <v>587</v>
      </c>
      <c r="F188" s="19">
        <v>0</v>
      </c>
      <c r="G188" s="32">
        <v>0</v>
      </c>
      <c r="H188" s="32">
        <v>0</v>
      </c>
      <c r="I188" s="30">
        <v>12477409.82</v>
      </c>
      <c r="J188" s="30" t="s">
        <v>588</v>
      </c>
      <c r="K188" s="30" t="s">
        <v>834</v>
      </c>
      <c r="L188" s="19" t="s">
        <v>847</v>
      </c>
      <c r="M188" s="19" t="s">
        <v>1354</v>
      </c>
    </row>
    <row r="189" spans="1:13" s="8" customFormat="1" ht="38.25">
      <c r="A189" s="19">
        <v>183</v>
      </c>
      <c r="B189" s="19" t="s">
        <v>308</v>
      </c>
      <c r="C189" s="30" t="s">
        <v>589</v>
      </c>
      <c r="D189" s="30" t="s">
        <v>590</v>
      </c>
      <c r="E189" s="30" t="s">
        <v>591</v>
      </c>
      <c r="F189" s="19">
        <v>0</v>
      </c>
      <c r="G189" s="32">
        <v>0</v>
      </c>
      <c r="H189" s="32">
        <v>0</v>
      </c>
      <c r="I189" s="30">
        <v>7636750.63</v>
      </c>
      <c r="J189" s="30" t="s">
        <v>592</v>
      </c>
      <c r="K189" s="30" t="s">
        <v>834</v>
      </c>
      <c r="L189" s="19" t="s">
        <v>847</v>
      </c>
      <c r="M189" s="19" t="s">
        <v>1354</v>
      </c>
    </row>
    <row r="190" spans="1:13" s="8" customFormat="1" ht="38.25">
      <c r="A190" s="19">
        <v>184</v>
      </c>
      <c r="B190" s="19" t="s">
        <v>308</v>
      </c>
      <c r="C190" s="30" t="s">
        <v>593</v>
      </c>
      <c r="D190" s="30" t="s">
        <v>594</v>
      </c>
      <c r="E190" s="30" t="s">
        <v>595</v>
      </c>
      <c r="F190" s="19">
        <v>0</v>
      </c>
      <c r="G190" s="32">
        <v>0</v>
      </c>
      <c r="H190" s="32">
        <v>0</v>
      </c>
      <c r="I190" s="30">
        <v>4082865.88</v>
      </c>
      <c r="J190" s="30" t="s">
        <v>596</v>
      </c>
      <c r="K190" s="30" t="s">
        <v>834</v>
      </c>
      <c r="L190" s="19" t="s">
        <v>847</v>
      </c>
      <c r="M190" s="19" t="s">
        <v>1354</v>
      </c>
    </row>
    <row r="191" spans="1:13" s="8" customFormat="1" ht="38.25">
      <c r="A191" s="19">
        <v>185</v>
      </c>
      <c r="B191" s="19" t="s">
        <v>308</v>
      </c>
      <c r="C191" s="30" t="s">
        <v>597</v>
      </c>
      <c r="D191" s="30" t="s">
        <v>598</v>
      </c>
      <c r="E191" s="30" t="s">
        <v>1682</v>
      </c>
      <c r="F191" s="19">
        <v>0</v>
      </c>
      <c r="G191" s="32">
        <v>0</v>
      </c>
      <c r="H191" s="32">
        <v>0</v>
      </c>
      <c r="I191" s="19">
        <v>17175232.27</v>
      </c>
      <c r="J191" s="30" t="s">
        <v>599</v>
      </c>
      <c r="K191" s="30" t="s">
        <v>834</v>
      </c>
      <c r="L191" s="19" t="s">
        <v>847</v>
      </c>
      <c r="M191" s="19" t="s">
        <v>1354</v>
      </c>
    </row>
    <row r="192" spans="1:13" s="8" customFormat="1" ht="38.25">
      <c r="A192" s="19">
        <v>186</v>
      </c>
      <c r="B192" s="19" t="s">
        <v>308</v>
      </c>
      <c r="C192" s="30" t="s">
        <v>675</v>
      </c>
      <c r="D192" s="30" t="s">
        <v>600</v>
      </c>
      <c r="E192" s="30" t="s">
        <v>601</v>
      </c>
      <c r="F192" s="19">
        <v>0</v>
      </c>
      <c r="G192" s="32">
        <v>0</v>
      </c>
      <c r="H192" s="32">
        <v>0</v>
      </c>
      <c r="I192" s="30">
        <v>3539748.12</v>
      </c>
      <c r="J192" s="30" t="s">
        <v>602</v>
      </c>
      <c r="K192" s="30" t="s">
        <v>834</v>
      </c>
      <c r="L192" s="19" t="s">
        <v>847</v>
      </c>
      <c r="M192" s="19" t="s">
        <v>1354</v>
      </c>
    </row>
    <row r="193" spans="1:13" s="8" customFormat="1" ht="38.25">
      <c r="A193" s="19">
        <v>187</v>
      </c>
      <c r="B193" s="19" t="s">
        <v>308</v>
      </c>
      <c r="C193" s="30" t="s">
        <v>603</v>
      </c>
      <c r="D193" s="30" t="s">
        <v>604</v>
      </c>
      <c r="E193" s="30" t="s">
        <v>605</v>
      </c>
      <c r="F193" s="19">
        <v>0</v>
      </c>
      <c r="G193" s="32">
        <v>0</v>
      </c>
      <c r="H193" s="32">
        <v>0</v>
      </c>
      <c r="I193" s="30">
        <v>6192234.84</v>
      </c>
      <c r="J193" s="30" t="s">
        <v>606</v>
      </c>
      <c r="K193" s="30" t="s">
        <v>834</v>
      </c>
      <c r="L193" s="19" t="s">
        <v>847</v>
      </c>
      <c r="M193" s="19" t="s">
        <v>1354</v>
      </c>
    </row>
    <row r="194" spans="1:13" s="8" customFormat="1" ht="38.25">
      <c r="A194" s="19">
        <v>188</v>
      </c>
      <c r="B194" s="19" t="s">
        <v>308</v>
      </c>
      <c r="C194" s="30" t="s">
        <v>607</v>
      </c>
      <c r="D194" s="30" t="s">
        <v>608</v>
      </c>
      <c r="E194" s="30" t="s">
        <v>609</v>
      </c>
      <c r="F194" s="19">
        <v>0</v>
      </c>
      <c r="G194" s="32">
        <v>0</v>
      </c>
      <c r="H194" s="32">
        <v>0</v>
      </c>
      <c r="I194" s="30">
        <v>5055344.12</v>
      </c>
      <c r="J194" s="30" t="s">
        <v>610</v>
      </c>
      <c r="K194" s="30" t="s">
        <v>834</v>
      </c>
      <c r="L194" s="19" t="s">
        <v>847</v>
      </c>
      <c r="M194" s="19" t="s">
        <v>1354</v>
      </c>
    </row>
    <row r="195" spans="1:13" s="8" customFormat="1" ht="38.25">
      <c r="A195" s="19">
        <v>189</v>
      </c>
      <c r="B195" s="19" t="s">
        <v>308</v>
      </c>
      <c r="C195" s="30" t="s">
        <v>836</v>
      </c>
      <c r="D195" s="30" t="s">
        <v>837</v>
      </c>
      <c r="E195" s="30" t="s">
        <v>838</v>
      </c>
      <c r="F195" s="19">
        <v>0</v>
      </c>
      <c r="G195" s="32">
        <v>0</v>
      </c>
      <c r="H195" s="32">
        <v>0</v>
      </c>
      <c r="I195" s="30">
        <v>4826168.52</v>
      </c>
      <c r="J195" s="30" t="s">
        <v>839</v>
      </c>
      <c r="K195" s="30" t="s">
        <v>834</v>
      </c>
      <c r="L195" s="19" t="s">
        <v>847</v>
      </c>
      <c r="M195" s="19" t="s">
        <v>1354</v>
      </c>
    </row>
    <row r="196" spans="1:13" s="8" customFormat="1" ht="38.25">
      <c r="A196" s="19">
        <v>190</v>
      </c>
      <c r="B196" s="19" t="s">
        <v>308</v>
      </c>
      <c r="C196" s="30" t="s">
        <v>840</v>
      </c>
      <c r="D196" s="30" t="s">
        <v>325</v>
      </c>
      <c r="E196" s="30" t="s">
        <v>326</v>
      </c>
      <c r="F196" s="19">
        <v>0</v>
      </c>
      <c r="G196" s="32">
        <v>0</v>
      </c>
      <c r="H196" s="32">
        <v>0</v>
      </c>
      <c r="I196" s="30">
        <v>34961356.51</v>
      </c>
      <c r="J196" s="30" t="s">
        <v>327</v>
      </c>
      <c r="K196" s="30" t="s">
        <v>834</v>
      </c>
      <c r="L196" s="19" t="s">
        <v>847</v>
      </c>
      <c r="M196" s="19" t="s">
        <v>1354</v>
      </c>
    </row>
    <row r="197" spans="1:13" s="8" customFormat="1" ht="38.25">
      <c r="A197" s="19">
        <v>191</v>
      </c>
      <c r="B197" s="19" t="s">
        <v>308</v>
      </c>
      <c r="C197" s="30" t="s">
        <v>135</v>
      </c>
      <c r="D197" s="30" t="s">
        <v>136</v>
      </c>
      <c r="E197" s="30" t="s">
        <v>137</v>
      </c>
      <c r="F197" s="19">
        <v>0</v>
      </c>
      <c r="G197" s="32">
        <v>0</v>
      </c>
      <c r="H197" s="32">
        <v>0</v>
      </c>
      <c r="I197" s="30">
        <v>27081655.47</v>
      </c>
      <c r="J197" s="30" t="s">
        <v>138</v>
      </c>
      <c r="K197" s="30" t="s">
        <v>834</v>
      </c>
      <c r="L197" s="19" t="s">
        <v>847</v>
      </c>
      <c r="M197" s="19" t="s">
        <v>1354</v>
      </c>
    </row>
    <row r="198" spans="1:13" s="8" customFormat="1" ht="38.25">
      <c r="A198" s="19">
        <v>192</v>
      </c>
      <c r="B198" s="19" t="s">
        <v>308</v>
      </c>
      <c r="C198" s="30" t="s">
        <v>139</v>
      </c>
      <c r="D198" s="30" t="s">
        <v>140</v>
      </c>
      <c r="E198" s="30" t="s">
        <v>141</v>
      </c>
      <c r="F198" s="19">
        <v>0</v>
      </c>
      <c r="G198" s="32">
        <v>0</v>
      </c>
      <c r="H198" s="32">
        <v>0</v>
      </c>
      <c r="I198" s="30">
        <v>218056.41</v>
      </c>
      <c r="J198" s="30" t="s">
        <v>142</v>
      </c>
      <c r="K198" s="30" t="s">
        <v>834</v>
      </c>
      <c r="L198" s="19" t="s">
        <v>847</v>
      </c>
      <c r="M198" s="19" t="s">
        <v>1354</v>
      </c>
    </row>
    <row r="199" spans="1:13" s="8" customFormat="1" ht="38.25">
      <c r="A199" s="19">
        <v>193</v>
      </c>
      <c r="B199" s="19" t="s">
        <v>308</v>
      </c>
      <c r="C199" s="30" t="s">
        <v>143</v>
      </c>
      <c r="D199" s="30" t="s">
        <v>144</v>
      </c>
      <c r="E199" s="30" t="s">
        <v>145</v>
      </c>
      <c r="F199" s="19">
        <v>0</v>
      </c>
      <c r="G199" s="32">
        <v>0</v>
      </c>
      <c r="H199" s="32">
        <v>0</v>
      </c>
      <c r="I199" s="30">
        <v>4996926.81</v>
      </c>
      <c r="J199" s="30" t="s">
        <v>146</v>
      </c>
      <c r="K199" s="30" t="s">
        <v>834</v>
      </c>
      <c r="L199" s="19" t="s">
        <v>847</v>
      </c>
      <c r="M199" s="19" t="s">
        <v>1354</v>
      </c>
    </row>
    <row r="200" spans="1:13" s="8" customFormat="1" ht="38.25">
      <c r="A200" s="19">
        <v>194</v>
      </c>
      <c r="B200" s="19" t="s">
        <v>308</v>
      </c>
      <c r="C200" s="30" t="s">
        <v>147</v>
      </c>
      <c r="D200" s="30" t="s">
        <v>318</v>
      </c>
      <c r="E200" s="30" t="s">
        <v>319</v>
      </c>
      <c r="F200" s="19">
        <v>0</v>
      </c>
      <c r="G200" s="32">
        <v>0</v>
      </c>
      <c r="H200" s="32">
        <v>0</v>
      </c>
      <c r="I200" s="30">
        <v>7135899.08</v>
      </c>
      <c r="J200" s="30" t="s">
        <v>320</v>
      </c>
      <c r="K200" s="30" t="s">
        <v>834</v>
      </c>
      <c r="L200" s="19" t="s">
        <v>847</v>
      </c>
      <c r="M200" s="19" t="s">
        <v>1354</v>
      </c>
    </row>
    <row r="201" spans="1:13" s="8" customFormat="1" ht="38.25">
      <c r="A201" s="19">
        <v>195</v>
      </c>
      <c r="B201" s="19" t="s">
        <v>308</v>
      </c>
      <c r="C201" s="30" t="s">
        <v>321</v>
      </c>
      <c r="D201" s="30" t="s">
        <v>322</v>
      </c>
      <c r="E201" s="30" t="s">
        <v>2493</v>
      </c>
      <c r="F201" s="19">
        <v>0</v>
      </c>
      <c r="G201" s="32">
        <v>0</v>
      </c>
      <c r="H201" s="32">
        <v>0</v>
      </c>
      <c r="I201" s="30">
        <v>5045078.43</v>
      </c>
      <c r="J201" s="30" t="s">
        <v>323</v>
      </c>
      <c r="K201" s="30" t="s">
        <v>834</v>
      </c>
      <c r="L201" s="19" t="s">
        <v>847</v>
      </c>
      <c r="M201" s="19" t="s">
        <v>1354</v>
      </c>
    </row>
    <row r="202" spans="1:13" s="8" customFormat="1" ht="38.25">
      <c r="A202" s="19">
        <v>196</v>
      </c>
      <c r="B202" s="19" t="s">
        <v>308</v>
      </c>
      <c r="C202" s="30" t="s">
        <v>324</v>
      </c>
      <c r="D202" s="30" t="s">
        <v>1253</v>
      </c>
      <c r="E202" s="30" t="s">
        <v>1254</v>
      </c>
      <c r="F202" s="19">
        <v>0</v>
      </c>
      <c r="G202" s="32">
        <v>0</v>
      </c>
      <c r="H202" s="32">
        <v>0</v>
      </c>
      <c r="I202" s="30">
        <v>2155233.06</v>
      </c>
      <c r="J202" s="30" t="s">
        <v>1255</v>
      </c>
      <c r="K202" s="30" t="s">
        <v>834</v>
      </c>
      <c r="L202" s="19" t="s">
        <v>847</v>
      </c>
      <c r="M202" s="19" t="s">
        <v>1354</v>
      </c>
    </row>
    <row r="203" spans="1:13" s="8" customFormat="1" ht="38.25">
      <c r="A203" s="19">
        <v>197</v>
      </c>
      <c r="B203" s="19" t="s">
        <v>308</v>
      </c>
      <c r="C203" s="30" t="s">
        <v>1256</v>
      </c>
      <c r="D203" s="30" t="s">
        <v>1257</v>
      </c>
      <c r="E203" s="30" t="s">
        <v>1258</v>
      </c>
      <c r="F203" s="19">
        <v>0</v>
      </c>
      <c r="G203" s="32">
        <v>0</v>
      </c>
      <c r="H203" s="32">
        <v>0</v>
      </c>
      <c r="I203" s="30">
        <v>12074408.57</v>
      </c>
      <c r="J203" s="30" t="s">
        <v>1259</v>
      </c>
      <c r="K203" s="30" t="s">
        <v>834</v>
      </c>
      <c r="L203" s="19" t="s">
        <v>847</v>
      </c>
      <c r="M203" s="19" t="s">
        <v>1354</v>
      </c>
    </row>
    <row r="204" spans="1:13" s="8" customFormat="1" ht="38.25">
      <c r="A204" s="19">
        <v>198</v>
      </c>
      <c r="B204" s="19" t="s">
        <v>308</v>
      </c>
      <c r="C204" s="30" t="s">
        <v>1260</v>
      </c>
      <c r="D204" s="30" t="s">
        <v>1261</v>
      </c>
      <c r="E204" s="30" t="s">
        <v>1262</v>
      </c>
      <c r="F204" s="19">
        <v>0</v>
      </c>
      <c r="G204" s="32">
        <v>0</v>
      </c>
      <c r="H204" s="32">
        <v>0</v>
      </c>
      <c r="I204" s="30">
        <v>22924101.09</v>
      </c>
      <c r="J204" s="30" t="s">
        <v>1263</v>
      </c>
      <c r="K204" s="30" t="s">
        <v>834</v>
      </c>
      <c r="L204" s="19" t="s">
        <v>847</v>
      </c>
      <c r="M204" s="19" t="s">
        <v>1354</v>
      </c>
    </row>
    <row r="205" spans="1:13" s="8" customFormat="1" ht="38.25">
      <c r="A205" s="19">
        <v>199</v>
      </c>
      <c r="B205" s="19" t="s">
        <v>308</v>
      </c>
      <c r="C205" s="30" t="s">
        <v>1264</v>
      </c>
      <c r="D205" s="30" t="s">
        <v>1265</v>
      </c>
      <c r="E205" s="30" t="s">
        <v>1266</v>
      </c>
      <c r="F205" s="19">
        <v>0</v>
      </c>
      <c r="G205" s="32">
        <v>0</v>
      </c>
      <c r="H205" s="32">
        <v>0</v>
      </c>
      <c r="I205" s="30">
        <v>2846796.25</v>
      </c>
      <c r="J205" s="30" t="s">
        <v>1267</v>
      </c>
      <c r="K205" s="30" t="s">
        <v>834</v>
      </c>
      <c r="L205" s="19" t="s">
        <v>847</v>
      </c>
      <c r="M205" s="19" t="s">
        <v>1354</v>
      </c>
    </row>
    <row r="206" spans="1:13" s="8" customFormat="1" ht="38.25">
      <c r="A206" s="19">
        <v>200</v>
      </c>
      <c r="B206" s="19" t="s">
        <v>308</v>
      </c>
      <c r="C206" s="30" t="s">
        <v>1268</v>
      </c>
      <c r="D206" s="30" t="s">
        <v>1269</v>
      </c>
      <c r="E206" s="30" t="s">
        <v>1080</v>
      </c>
      <c r="F206" s="19">
        <v>0</v>
      </c>
      <c r="G206" s="32">
        <v>0</v>
      </c>
      <c r="H206" s="32">
        <v>0</v>
      </c>
      <c r="I206" s="30">
        <v>6220217.02</v>
      </c>
      <c r="J206" s="30" t="s">
        <v>1081</v>
      </c>
      <c r="K206" s="30" t="s">
        <v>834</v>
      </c>
      <c r="L206" s="19" t="s">
        <v>847</v>
      </c>
      <c r="M206" s="19" t="s">
        <v>1354</v>
      </c>
    </row>
    <row r="207" spans="1:13" s="8" customFormat="1" ht="53.25" customHeight="1">
      <c r="A207" s="19">
        <v>201</v>
      </c>
      <c r="B207" s="19" t="s">
        <v>308</v>
      </c>
      <c r="C207" s="30" t="s">
        <v>1082</v>
      </c>
      <c r="D207" s="30" t="s">
        <v>1083</v>
      </c>
      <c r="E207" s="30" t="s">
        <v>1084</v>
      </c>
      <c r="F207" s="19">
        <v>0</v>
      </c>
      <c r="G207" s="32">
        <v>0</v>
      </c>
      <c r="H207" s="32">
        <v>0</v>
      </c>
      <c r="I207" s="30">
        <v>6509952.95</v>
      </c>
      <c r="J207" s="30" t="s">
        <v>1085</v>
      </c>
      <c r="K207" s="30" t="s">
        <v>834</v>
      </c>
      <c r="L207" s="19" t="s">
        <v>847</v>
      </c>
      <c r="M207" s="19" t="s">
        <v>1354</v>
      </c>
    </row>
    <row r="208" spans="1:13" s="8" customFormat="1" ht="50.25" customHeight="1">
      <c r="A208" s="19">
        <v>202</v>
      </c>
      <c r="B208" s="19" t="s">
        <v>308</v>
      </c>
      <c r="C208" s="30" t="s">
        <v>1086</v>
      </c>
      <c r="D208" s="30" t="s">
        <v>1087</v>
      </c>
      <c r="E208" s="30" t="s">
        <v>1088</v>
      </c>
      <c r="F208" s="19">
        <v>0</v>
      </c>
      <c r="G208" s="32">
        <v>0</v>
      </c>
      <c r="H208" s="32">
        <v>0</v>
      </c>
      <c r="I208" s="30">
        <v>41372222.18</v>
      </c>
      <c r="J208" s="30" t="s">
        <v>1089</v>
      </c>
      <c r="K208" s="30" t="s">
        <v>834</v>
      </c>
      <c r="L208" s="19" t="s">
        <v>847</v>
      </c>
      <c r="M208" s="19" t="s">
        <v>1354</v>
      </c>
    </row>
    <row r="209" spans="1:13" s="8" customFormat="1" ht="60" customHeight="1">
      <c r="A209" s="19">
        <v>203</v>
      </c>
      <c r="B209" s="19" t="s">
        <v>308</v>
      </c>
      <c r="C209" s="30" t="s">
        <v>1090</v>
      </c>
      <c r="D209" s="30" t="s">
        <v>1091</v>
      </c>
      <c r="E209" s="30" t="s">
        <v>1092</v>
      </c>
      <c r="F209" s="19">
        <v>0</v>
      </c>
      <c r="G209" s="32">
        <v>0</v>
      </c>
      <c r="H209" s="32">
        <v>0</v>
      </c>
      <c r="I209" s="30">
        <v>30131519.52</v>
      </c>
      <c r="J209" s="30" t="s">
        <v>1093</v>
      </c>
      <c r="K209" s="30" t="s">
        <v>834</v>
      </c>
      <c r="L209" s="19" t="s">
        <v>847</v>
      </c>
      <c r="M209" s="19" t="s">
        <v>1354</v>
      </c>
    </row>
    <row r="210" spans="1:13" s="8" customFormat="1" ht="51">
      <c r="A210" s="19">
        <v>204</v>
      </c>
      <c r="B210" s="19" t="s">
        <v>308</v>
      </c>
      <c r="C210" s="30" t="s">
        <v>357</v>
      </c>
      <c r="D210" s="30" t="s">
        <v>358</v>
      </c>
      <c r="E210" s="30" t="s">
        <v>371</v>
      </c>
      <c r="F210" s="32">
        <v>0</v>
      </c>
      <c r="G210" s="32">
        <v>0</v>
      </c>
      <c r="H210" s="32">
        <f>SUM(F210-G210)</f>
        <v>0</v>
      </c>
      <c r="I210" s="33">
        <v>913629.08</v>
      </c>
      <c r="J210" s="34" t="s">
        <v>359</v>
      </c>
      <c r="K210" s="30" t="s">
        <v>834</v>
      </c>
      <c r="L210" s="30" t="s">
        <v>847</v>
      </c>
      <c r="M210" s="19" t="s">
        <v>1354</v>
      </c>
    </row>
    <row r="211" spans="1:13" s="8" customFormat="1" ht="51">
      <c r="A211" s="19">
        <v>205</v>
      </c>
      <c r="B211" s="19" t="s">
        <v>308</v>
      </c>
      <c r="C211" s="30" t="s">
        <v>360</v>
      </c>
      <c r="D211" s="30" t="s">
        <v>361</v>
      </c>
      <c r="E211" s="30" t="s">
        <v>370</v>
      </c>
      <c r="F211" s="32">
        <v>0</v>
      </c>
      <c r="G211" s="32">
        <v>0</v>
      </c>
      <c r="H211" s="32">
        <f>SUM(F211-G211)</f>
        <v>0</v>
      </c>
      <c r="I211" s="33">
        <v>1103233.43</v>
      </c>
      <c r="J211" s="34" t="s">
        <v>362</v>
      </c>
      <c r="K211" s="30" t="s">
        <v>834</v>
      </c>
      <c r="L211" s="30" t="s">
        <v>847</v>
      </c>
      <c r="M211" s="19" t="s">
        <v>1354</v>
      </c>
    </row>
    <row r="212" spans="1:13" s="8" customFormat="1" ht="63.75">
      <c r="A212" s="19">
        <v>206</v>
      </c>
      <c r="B212" s="19" t="s">
        <v>308</v>
      </c>
      <c r="C212" s="30" t="s">
        <v>363</v>
      </c>
      <c r="D212" s="30" t="s">
        <v>364</v>
      </c>
      <c r="E212" s="30" t="s">
        <v>369</v>
      </c>
      <c r="F212" s="32">
        <v>0</v>
      </c>
      <c r="G212" s="32">
        <v>0</v>
      </c>
      <c r="H212" s="32">
        <f>SUM(F212-G212)</f>
        <v>0</v>
      </c>
      <c r="I212" s="33">
        <v>4323745.55</v>
      </c>
      <c r="J212" s="34" t="s">
        <v>365</v>
      </c>
      <c r="K212" s="30" t="s">
        <v>834</v>
      </c>
      <c r="L212" s="30" t="s">
        <v>847</v>
      </c>
      <c r="M212" s="19" t="s">
        <v>1354</v>
      </c>
    </row>
    <row r="213" spans="1:13" s="8" customFormat="1" ht="51">
      <c r="A213" s="19">
        <v>207</v>
      </c>
      <c r="B213" s="19" t="s">
        <v>308</v>
      </c>
      <c r="C213" s="30" t="s">
        <v>366</v>
      </c>
      <c r="D213" s="30" t="s">
        <v>367</v>
      </c>
      <c r="E213" s="30" t="s">
        <v>368</v>
      </c>
      <c r="F213" s="32">
        <v>0</v>
      </c>
      <c r="G213" s="32">
        <v>0</v>
      </c>
      <c r="H213" s="32">
        <f>SUM(F213-G213)</f>
        <v>0</v>
      </c>
      <c r="I213" s="33">
        <v>989344.88</v>
      </c>
      <c r="J213" s="34" t="s">
        <v>372</v>
      </c>
      <c r="K213" s="30" t="s">
        <v>834</v>
      </c>
      <c r="L213" s="30" t="s">
        <v>847</v>
      </c>
      <c r="M213" s="19" t="s">
        <v>1354</v>
      </c>
    </row>
    <row r="214" spans="1:13" s="8" customFormat="1" ht="51">
      <c r="A214" s="19">
        <v>208</v>
      </c>
      <c r="B214" s="19" t="s">
        <v>308</v>
      </c>
      <c r="C214" s="30" t="s">
        <v>504</v>
      </c>
      <c r="D214" s="30" t="s">
        <v>1274</v>
      </c>
      <c r="E214" s="30" t="s">
        <v>2080</v>
      </c>
      <c r="F214" s="32">
        <v>0</v>
      </c>
      <c r="G214" s="32">
        <v>0</v>
      </c>
      <c r="H214" s="32">
        <v>0</v>
      </c>
      <c r="I214" s="33">
        <v>1475442.8</v>
      </c>
      <c r="J214" s="34" t="s">
        <v>502</v>
      </c>
      <c r="K214" s="30" t="s">
        <v>834</v>
      </c>
      <c r="L214" s="30" t="s">
        <v>847</v>
      </c>
      <c r="M214" s="19" t="s">
        <v>1354</v>
      </c>
    </row>
    <row r="215" spans="1:13" s="8" customFormat="1" ht="51">
      <c r="A215" s="19">
        <v>209</v>
      </c>
      <c r="B215" s="19" t="s">
        <v>308</v>
      </c>
      <c r="C215" s="30" t="s">
        <v>1286</v>
      </c>
      <c r="D215" s="30" t="s">
        <v>1287</v>
      </c>
      <c r="E215" s="30" t="s">
        <v>2081</v>
      </c>
      <c r="F215" s="32">
        <v>0</v>
      </c>
      <c r="G215" s="32">
        <v>0</v>
      </c>
      <c r="H215" s="32">
        <v>0</v>
      </c>
      <c r="I215" s="33">
        <v>4917014.33</v>
      </c>
      <c r="J215" s="34" t="s">
        <v>1288</v>
      </c>
      <c r="K215" s="30" t="s">
        <v>834</v>
      </c>
      <c r="L215" s="30" t="s">
        <v>847</v>
      </c>
      <c r="M215" s="19" t="s">
        <v>1354</v>
      </c>
    </row>
    <row r="216" spans="1:13" s="8" customFormat="1" ht="51">
      <c r="A216" s="19">
        <v>210</v>
      </c>
      <c r="B216" s="19" t="s">
        <v>308</v>
      </c>
      <c r="C216" s="30" t="s">
        <v>1142</v>
      </c>
      <c r="D216" s="30" t="s">
        <v>1143</v>
      </c>
      <c r="E216" s="30" t="s">
        <v>2082</v>
      </c>
      <c r="F216" s="32">
        <v>0</v>
      </c>
      <c r="G216" s="32">
        <v>0</v>
      </c>
      <c r="H216" s="32">
        <v>0</v>
      </c>
      <c r="I216" s="33">
        <v>1438957.07</v>
      </c>
      <c r="J216" s="34" t="s">
        <v>1144</v>
      </c>
      <c r="K216" s="30" t="s">
        <v>834</v>
      </c>
      <c r="L216" s="30" t="s">
        <v>847</v>
      </c>
      <c r="M216" s="19" t="s">
        <v>1354</v>
      </c>
    </row>
    <row r="217" spans="1:13" s="8" customFormat="1" ht="51">
      <c r="A217" s="19">
        <v>211</v>
      </c>
      <c r="B217" s="19" t="s">
        <v>308</v>
      </c>
      <c r="C217" s="30" t="s">
        <v>293</v>
      </c>
      <c r="D217" s="30" t="s">
        <v>294</v>
      </c>
      <c r="E217" s="30" t="s">
        <v>2083</v>
      </c>
      <c r="F217" s="32">
        <v>0</v>
      </c>
      <c r="G217" s="32">
        <v>0</v>
      </c>
      <c r="H217" s="32">
        <v>0</v>
      </c>
      <c r="I217" s="33">
        <v>991306.04</v>
      </c>
      <c r="J217" s="34" t="s">
        <v>295</v>
      </c>
      <c r="K217" s="30" t="s">
        <v>834</v>
      </c>
      <c r="L217" s="30" t="s">
        <v>847</v>
      </c>
      <c r="M217" s="19" t="s">
        <v>1354</v>
      </c>
    </row>
    <row r="218" spans="1:13" s="8" customFormat="1" ht="51">
      <c r="A218" s="19">
        <v>212</v>
      </c>
      <c r="B218" s="19" t="s">
        <v>308</v>
      </c>
      <c r="C218" s="30" t="s">
        <v>290</v>
      </c>
      <c r="D218" s="30" t="s">
        <v>291</v>
      </c>
      <c r="E218" s="30" t="s">
        <v>2084</v>
      </c>
      <c r="F218" s="32">
        <v>0</v>
      </c>
      <c r="G218" s="32">
        <v>0</v>
      </c>
      <c r="H218" s="32">
        <v>0</v>
      </c>
      <c r="I218" s="33">
        <v>2174776.13</v>
      </c>
      <c r="J218" s="34" t="s">
        <v>292</v>
      </c>
      <c r="K218" s="30" t="s">
        <v>834</v>
      </c>
      <c r="L218" s="30" t="s">
        <v>847</v>
      </c>
      <c r="M218" s="19" t="s">
        <v>1354</v>
      </c>
    </row>
    <row r="219" spans="1:13" s="8" customFormat="1" ht="51">
      <c r="A219" s="19">
        <v>213</v>
      </c>
      <c r="B219" s="19" t="s">
        <v>308</v>
      </c>
      <c r="C219" s="30" t="s">
        <v>287</v>
      </c>
      <c r="D219" s="30" t="s">
        <v>288</v>
      </c>
      <c r="E219" s="30" t="s">
        <v>2085</v>
      </c>
      <c r="F219" s="32">
        <v>0</v>
      </c>
      <c r="G219" s="32">
        <v>0</v>
      </c>
      <c r="H219" s="32">
        <v>0</v>
      </c>
      <c r="I219" s="33">
        <v>1593449.36</v>
      </c>
      <c r="J219" s="34" t="s">
        <v>289</v>
      </c>
      <c r="K219" s="30" t="s">
        <v>834</v>
      </c>
      <c r="L219" s="30" t="s">
        <v>847</v>
      </c>
      <c r="M219" s="19" t="s">
        <v>1354</v>
      </c>
    </row>
    <row r="220" spans="1:13" s="8" customFormat="1" ht="51">
      <c r="A220" s="19">
        <v>214</v>
      </c>
      <c r="B220" s="19" t="s">
        <v>308</v>
      </c>
      <c r="C220" s="30" t="s">
        <v>1151</v>
      </c>
      <c r="D220" s="30" t="s">
        <v>1152</v>
      </c>
      <c r="E220" s="30" t="s">
        <v>2086</v>
      </c>
      <c r="F220" s="32">
        <v>0</v>
      </c>
      <c r="G220" s="32">
        <v>0</v>
      </c>
      <c r="H220" s="32">
        <v>0</v>
      </c>
      <c r="I220" s="33">
        <v>9806299.28</v>
      </c>
      <c r="J220" s="34" t="s">
        <v>286</v>
      </c>
      <c r="K220" s="30" t="s">
        <v>834</v>
      </c>
      <c r="L220" s="30" t="s">
        <v>847</v>
      </c>
      <c r="M220" s="19" t="s">
        <v>1354</v>
      </c>
    </row>
    <row r="221" spans="1:13" s="8" customFormat="1" ht="51">
      <c r="A221" s="19">
        <v>215</v>
      </c>
      <c r="B221" s="19" t="s">
        <v>308</v>
      </c>
      <c r="C221" s="30" t="s">
        <v>1148</v>
      </c>
      <c r="D221" s="30" t="s">
        <v>1149</v>
      </c>
      <c r="E221" s="30" t="s">
        <v>2087</v>
      </c>
      <c r="F221" s="32">
        <v>0</v>
      </c>
      <c r="G221" s="32">
        <v>0</v>
      </c>
      <c r="H221" s="32">
        <v>0</v>
      </c>
      <c r="I221" s="33">
        <v>4347571.59</v>
      </c>
      <c r="J221" s="34" t="s">
        <v>1150</v>
      </c>
      <c r="K221" s="30" t="s">
        <v>834</v>
      </c>
      <c r="L221" s="30" t="s">
        <v>847</v>
      </c>
      <c r="M221" s="19" t="s">
        <v>1354</v>
      </c>
    </row>
    <row r="222" spans="1:13" s="8" customFormat="1" ht="51">
      <c r="A222" s="19">
        <v>216</v>
      </c>
      <c r="B222" s="19" t="s">
        <v>308</v>
      </c>
      <c r="C222" s="30" t="s">
        <v>1145</v>
      </c>
      <c r="D222" s="30" t="s">
        <v>1146</v>
      </c>
      <c r="E222" s="30" t="s">
        <v>2088</v>
      </c>
      <c r="F222" s="32">
        <v>0</v>
      </c>
      <c r="G222" s="32">
        <v>0</v>
      </c>
      <c r="H222" s="32">
        <v>0</v>
      </c>
      <c r="I222" s="33">
        <v>2114365.68</v>
      </c>
      <c r="J222" s="34" t="s">
        <v>1147</v>
      </c>
      <c r="K222" s="30" t="s">
        <v>834</v>
      </c>
      <c r="L222" s="30" t="s">
        <v>847</v>
      </c>
      <c r="M222" s="19" t="s">
        <v>1354</v>
      </c>
    </row>
    <row r="223" spans="1:13" s="8" customFormat="1" ht="51">
      <c r="A223" s="19">
        <v>217</v>
      </c>
      <c r="B223" s="19" t="s">
        <v>308</v>
      </c>
      <c r="C223" s="30" t="s">
        <v>1139</v>
      </c>
      <c r="D223" s="30" t="s">
        <v>1140</v>
      </c>
      <c r="E223" s="30" t="s">
        <v>2089</v>
      </c>
      <c r="F223" s="32">
        <v>0</v>
      </c>
      <c r="G223" s="32">
        <v>0</v>
      </c>
      <c r="H223" s="32">
        <v>0</v>
      </c>
      <c r="I223" s="33">
        <v>6148991.34</v>
      </c>
      <c r="J223" s="34" t="s">
        <v>1141</v>
      </c>
      <c r="K223" s="30" t="s">
        <v>834</v>
      </c>
      <c r="L223" s="30" t="s">
        <v>847</v>
      </c>
      <c r="M223" s="19" t="s">
        <v>1354</v>
      </c>
    </row>
    <row r="224" spans="1:13" s="8" customFormat="1" ht="51">
      <c r="A224" s="19">
        <v>218</v>
      </c>
      <c r="B224" s="19" t="s">
        <v>308</v>
      </c>
      <c r="C224" s="30" t="s">
        <v>1136</v>
      </c>
      <c r="D224" s="30" t="s">
        <v>1137</v>
      </c>
      <c r="E224" s="30" t="s">
        <v>2090</v>
      </c>
      <c r="F224" s="32">
        <v>0</v>
      </c>
      <c r="G224" s="32">
        <v>0</v>
      </c>
      <c r="H224" s="32">
        <v>0</v>
      </c>
      <c r="I224" s="33">
        <v>3692960.01</v>
      </c>
      <c r="J224" s="34" t="s">
        <v>1138</v>
      </c>
      <c r="K224" s="30" t="s">
        <v>834</v>
      </c>
      <c r="L224" s="30" t="s">
        <v>847</v>
      </c>
      <c r="M224" s="19" t="s">
        <v>1354</v>
      </c>
    </row>
    <row r="225" spans="1:13" s="8" customFormat="1" ht="51">
      <c r="A225" s="19">
        <v>219</v>
      </c>
      <c r="B225" s="19" t="s">
        <v>308</v>
      </c>
      <c r="C225" s="30" t="s">
        <v>514</v>
      </c>
      <c r="D225" s="30" t="s">
        <v>515</v>
      </c>
      <c r="E225" s="30" t="s">
        <v>2091</v>
      </c>
      <c r="F225" s="32">
        <v>0</v>
      </c>
      <c r="G225" s="32">
        <v>0</v>
      </c>
      <c r="H225" s="32">
        <v>0</v>
      </c>
      <c r="I225" s="33">
        <v>1457773.43</v>
      </c>
      <c r="J225" s="34" t="s">
        <v>20</v>
      </c>
      <c r="K225" s="30" t="s">
        <v>834</v>
      </c>
      <c r="L225" s="30" t="s">
        <v>847</v>
      </c>
      <c r="M225" s="19" t="s">
        <v>1354</v>
      </c>
    </row>
    <row r="226" spans="1:13" s="8" customFormat="1" ht="51">
      <c r="A226" s="19">
        <v>220</v>
      </c>
      <c r="B226" s="19" t="s">
        <v>308</v>
      </c>
      <c r="C226" s="30" t="s">
        <v>1292</v>
      </c>
      <c r="D226" s="30" t="s">
        <v>1293</v>
      </c>
      <c r="E226" s="30" t="s">
        <v>2092</v>
      </c>
      <c r="F226" s="32">
        <v>0</v>
      </c>
      <c r="G226" s="32">
        <v>0</v>
      </c>
      <c r="H226" s="32">
        <v>0</v>
      </c>
      <c r="I226" s="33">
        <v>821978.23</v>
      </c>
      <c r="J226" s="34" t="s">
        <v>454</v>
      </c>
      <c r="K226" s="30" t="s">
        <v>834</v>
      </c>
      <c r="L226" s="30" t="s">
        <v>847</v>
      </c>
      <c r="M226" s="19" t="s">
        <v>1354</v>
      </c>
    </row>
    <row r="227" spans="1:13" s="8" customFormat="1" ht="51">
      <c r="A227" s="19">
        <v>221</v>
      </c>
      <c r="B227" s="19" t="s">
        <v>308</v>
      </c>
      <c r="C227" s="30" t="s">
        <v>1289</v>
      </c>
      <c r="D227" s="30" t="s">
        <v>1290</v>
      </c>
      <c r="E227" s="30" t="s">
        <v>2093</v>
      </c>
      <c r="F227" s="32">
        <v>0</v>
      </c>
      <c r="G227" s="32">
        <v>0</v>
      </c>
      <c r="H227" s="32">
        <v>0</v>
      </c>
      <c r="I227" s="33">
        <v>665505.26</v>
      </c>
      <c r="J227" s="34" t="s">
        <v>1291</v>
      </c>
      <c r="K227" s="30" t="s">
        <v>834</v>
      </c>
      <c r="L227" s="30" t="s">
        <v>847</v>
      </c>
      <c r="M227" s="19" t="s">
        <v>1354</v>
      </c>
    </row>
    <row r="228" spans="1:13" s="8" customFormat="1" ht="51">
      <c r="A228" s="19">
        <v>222</v>
      </c>
      <c r="B228" s="19" t="s">
        <v>308</v>
      </c>
      <c r="C228" s="30" t="s">
        <v>1133</v>
      </c>
      <c r="D228" s="30" t="s">
        <v>1134</v>
      </c>
      <c r="E228" s="30" t="s">
        <v>2094</v>
      </c>
      <c r="F228" s="32">
        <v>0</v>
      </c>
      <c r="G228" s="32">
        <v>0</v>
      </c>
      <c r="H228" s="32">
        <v>0</v>
      </c>
      <c r="I228" s="33">
        <v>3527812.72</v>
      </c>
      <c r="J228" s="34" t="s">
        <v>1135</v>
      </c>
      <c r="K228" s="30" t="s">
        <v>834</v>
      </c>
      <c r="L228" s="30" t="s">
        <v>847</v>
      </c>
      <c r="M228" s="19" t="s">
        <v>1354</v>
      </c>
    </row>
    <row r="229" spans="1:13" s="8" customFormat="1" ht="51">
      <c r="A229" s="19">
        <v>223</v>
      </c>
      <c r="B229" s="19" t="s">
        <v>308</v>
      </c>
      <c r="C229" s="30" t="s">
        <v>1130</v>
      </c>
      <c r="D229" s="30" t="s">
        <v>1131</v>
      </c>
      <c r="E229" s="30" t="s">
        <v>2095</v>
      </c>
      <c r="F229" s="32">
        <v>0</v>
      </c>
      <c r="G229" s="32">
        <v>0</v>
      </c>
      <c r="H229" s="32">
        <v>0</v>
      </c>
      <c r="I229" s="33">
        <v>246087.82</v>
      </c>
      <c r="J229" s="34" t="s">
        <v>1132</v>
      </c>
      <c r="K229" s="30" t="s">
        <v>834</v>
      </c>
      <c r="L229" s="30" t="s">
        <v>847</v>
      </c>
      <c r="M229" s="19" t="s">
        <v>1354</v>
      </c>
    </row>
    <row r="230" spans="1:13" s="8" customFormat="1" ht="51">
      <c r="A230" s="19">
        <v>224</v>
      </c>
      <c r="B230" s="19" t="s">
        <v>308</v>
      </c>
      <c r="C230" s="30" t="s">
        <v>186</v>
      </c>
      <c r="D230" s="30" t="s">
        <v>1281</v>
      </c>
      <c r="E230" s="30" t="s">
        <v>2098</v>
      </c>
      <c r="F230" s="32">
        <v>0</v>
      </c>
      <c r="G230" s="32">
        <v>0</v>
      </c>
      <c r="H230" s="32">
        <v>0</v>
      </c>
      <c r="I230" s="33">
        <v>2284606.69</v>
      </c>
      <c r="J230" s="34" t="s">
        <v>1282</v>
      </c>
      <c r="K230" s="30" t="s">
        <v>834</v>
      </c>
      <c r="L230" s="30" t="s">
        <v>847</v>
      </c>
      <c r="M230" s="19" t="s">
        <v>1354</v>
      </c>
    </row>
    <row r="231" spans="1:13" s="8" customFormat="1" ht="51">
      <c r="A231" s="19">
        <v>225</v>
      </c>
      <c r="B231" s="19" t="s">
        <v>308</v>
      </c>
      <c r="C231" s="30" t="s">
        <v>1127</v>
      </c>
      <c r="D231" s="30" t="s">
        <v>1128</v>
      </c>
      <c r="E231" s="30" t="s">
        <v>2099</v>
      </c>
      <c r="F231" s="32">
        <v>0</v>
      </c>
      <c r="G231" s="32">
        <v>0</v>
      </c>
      <c r="H231" s="32">
        <v>0</v>
      </c>
      <c r="I231" s="33">
        <v>3559264.76</v>
      </c>
      <c r="J231" s="34" t="s">
        <v>1129</v>
      </c>
      <c r="K231" s="30" t="s">
        <v>834</v>
      </c>
      <c r="L231" s="30" t="s">
        <v>847</v>
      </c>
      <c r="M231" s="19" t="s">
        <v>1354</v>
      </c>
    </row>
    <row r="232" spans="1:13" s="8" customFormat="1" ht="51">
      <c r="A232" s="19">
        <v>226</v>
      </c>
      <c r="B232" s="19" t="s">
        <v>308</v>
      </c>
      <c r="C232" s="30" t="s">
        <v>1124</v>
      </c>
      <c r="D232" s="30" t="s">
        <v>1125</v>
      </c>
      <c r="E232" s="30" t="s">
        <v>2100</v>
      </c>
      <c r="F232" s="32">
        <v>0</v>
      </c>
      <c r="G232" s="32">
        <v>0</v>
      </c>
      <c r="H232" s="32">
        <v>0</v>
      </c>
      <c r="I232" s="33">
        <v>3047261.45</v>
      </c>
      <c r="J232" s="34" t="s">
        <v>1126</v>
      </c>
      <c r="K232" s="30" t="s">
        <v>834</v>
      </c>
      <c r="L232" s="30" t="s">
        <v>847</v>
      </c>
      <c r="M232" s="19" t="s">
        <v>1354</v>
      </c>
    </row>
    <row r="233" spans="1:13" s="8" customFormat="1" ht="51">
      <c r="A233" s="19">
        <v>227</v>
      </c>
      <c r="B233" s="19" t="s">
        <v>308</v>
      </c>
      <c r="C233" s="30" t="s">
        <v>458</v>
      </c>
      <c r="D233" s="30" t="s">
        <v>459</v>
      </c>
      <c r="E233" s="30" t="s">
        <v>2101</v>
      </c>
      <c r="F233" s="32">
        <v>0</v>
      </c>
      <c r="G233" s="32">
        <v>0</v>
      </c>
      <c r="H233" s="32">
        <v>0</v>
      </c>
      <c r="I233" s="33">
        <v>3175014.69</v>
      </c>
      <c r="J233" s="34" t="s">
        <v>1123</v>
      </c>
      <c r="K233" s="30" t="s">
        <v>834</v>
      </c>
      <c r="L233" s="30" t="s">
        <v>847</v>
      </c>
      <c r="M233" s="19" t="s">
        <v>1354</v>
      </c>
    </row>
    <row r="234" spans="1:13" s="8" customFormat="1" ht="51">
      <c r="A234" s="19">
        <v>228</v>
      </c>
      <c r="B234" s="19" t="s">
        <v>308</v>
      </c>
      <c r="C234" s="30" t="s">
        <v>455</v>
      </c>
      <c r="D234" s="30" t="s">
        <v>456</v>
      </c>
      <c r="E234" s="30" t="s">
        <v>2102</v>
      </c>
      <c r="F234" s="32">
        <v>0</v>
      </c>
      <c r="G234" s="32">
        <v>0</v>
      </c>
      <c r="H234" s="32">
        <v>0</v>
      </c>
      <c r="I234" s="33">
        <v>1295358.46</v>
      </c>
      <c r="J234" s="34" t="s">
        <v>457</v>
      </c>
      <c r="K234" s="30" t="s">
        <v>834</v>
      </c>
      <c r="L234" s="30" t="s">
        <v>847</v>
      </c>
      <c r="M234" s="19" t="s">
        <v>1354</v>
      </c>
    </row>
    <row r="235" spans="1:13" s="8" customFormat="1" ht="51">
      <c r="A235" s="19">
        <v>229</v>
      </c>
      <c r="B235" s="19" t="s">
        <v>308</v>
      </c>
      <c r="C235" s="30" t="s">
        <v>1283</v>
      </c>
      <c r="D235" s="30" t="s">
        <v>1284</v>
      </c>
      <c r="E235" s="30" t="s">
        <v>2103</v>
      </c>
      <c r="F235" s="32">
        <v>0</v>
      </c>
      <c r="G235" s="32">
        <v>0</v>
      </c>
      <c r="H235" s="32">
        <v>0</v>
      </c>
      <c r="I235" s="33">
        <v>3300038.08</v>
      </c>
      <c r="J235" s="34" t="s">
        <v>1285</v>
      </c>
      <c r="K235" s="30" t="s">
        <v>834</v>
      </c>
      <c r="L235" s="30" t="s">
        <v>847</v>
      </c>
      <c r="M235" s="19" t="s">
        <v>1354</v>
      </c>
    </row>
    <row r="236" spans="1:13" s="8" customFormat="1" ht="51">
      <c r="A236" s="19">
        <v>230</v>
      </c>
      <c r="B236" s="19" t="s">
        <v>308</v>
      </c>
      <c r="C236" s="30" t="s">
        <v>183</v>
      </c>
      <c r="D236" s="30" t="s">
        <v>184</v>
      </c>
      <c r="E236" s="30" t="s">
        <v>2104</v>
      </c>
      <c r="F236" s="32">
        <v>0</v>
      </c>
      <c r="G236" s="32">
        <v>0</v>
      </c>
      <c r="H236" s="32">
        <v>0</v>
      </c>
      <c r="I236" s="33">
        <v>1415446.93</v>
      </c>
      <c r="J236" s="34" t="s">
        <v>185</v>
      </c>
      <c r="K236" s="30" t="s">
        <v>834</v>
      </c>
      <c r="L236" s="30" t="s">
        <v>847</v>
      </c>
      <c r="M236" s="19" t="s">
        <v>1354</v>
      </c>
    </row>
    <row r="237" spans="1:13" s="8" customFormat="1" ht="51">
      <c r="A237" s="19">
        <v>231</v>
      </c>
      <c r="B237" s="19" t="s">
        <v>308</v>
      </c>
      <c r="C237" s="30" t="s">
        <v>180</v>
      </c>
      <c r="D237" s="30" t="s">
        <v>181</v>
      </c>
      <c r="E237" s="30" t="s">
        <v>2105</v>
      </c>
      <c r="F237" s="32">
        <v>0</v>
      </c>
      <c r="G237" s="32">
        <v>0</v>
      </c>
      <c r="H237" s="32">
        <v>0</v>
      </c>
      <c r="I237" s="33">
        <v>1173785.26</v>
      </c>
      <c r="J237" s="34" t="s">
        <v>182</v>
      </c>
      <c r="K237" s="30" t="s">
        <v>834</v>
      </c>
      <c r="L237" s="30" t="s">
        <v>847</v>
      </c>
      <c r="M237" s="19" t="s">
        <v>1354</v>
      </c>
    </row>
    <row r="238" spans="1:13" s="8" customFormat="1" ht="51">
      <c r="A238" s="19">
        <v>232</v>
      </c>
      <c r="B238" s="19" t="s">
        <v>308</v>
      </c>
      <c r="C238" s="30" t="s">
        <v>503</v>
      </c>
      <c r="D238" s="30" t="s">
        <v>506</v>
      </c>
      <c r="E238" s="30" t="s">
        <v>2106</v>
      </c>
      <c r="F238" s="32">
        <v>0</v>
      </c>
      <c r="G238" s="32">
        <v>0</v>
      </c>
      <c r="H238" s="32">
        <v>0</v>
      </c>
      <c r="I238" s="33">
        <v>4521870.58</v>
      </c>
      <c r="J238" s="34" t="s">
        <v>507</v>
      </c>
      <c r="K238" s="30" t="s">
        <v>834</v>
      </c>
      <c r="L238" s="30" t="s">
        <v>847</v>
      </c>
      <c r="M238" s="19" t="s">
        <v>1354</v>
      </c>
    </row>
    <row r="239" spans="1:13" s="8" customFormat="1" ht="51">
      <c r="A239" s="19">
        <v>233</v>
      </c>
      <c r="B239" s="19" t="s">
        <v>308</v>
      </c>
      <c r="C239" s="30" t="s">
        <v>511</v>
      </c>
      <c r="D239" s="30" t="s">
        <v>512</v>
      </c>
      <c r="E239" s="30" t="s">
        <v>2107</v>
      </c>
      <c r="F239" s="32">
        <v>0</v>
      </c>
      <c r="G239" s="32">
        <v>0</v>
      </c>
      <c r="H239" s="32">
        <v>0</v>
      </c>
      <c r="I239" s="33">
        <v>2652113.55</v>
      </c>
      <c r="J239" s="34" t="s">
        <v>513</v>
      </c>
      <c r="K239" s="30" t="s">
        <v>834</v>
      </c>
      <c r="L239" s="30" t="s">
        <v>847</v>
      </c>
      <c r="M239" s="19" t="s">
        <v>1354</v>
      </c>
    </row>
    <row r="240" spans="1:13" s="8" customFormat="1" ht="51">
      <c r="A240" s="19">
        <v>234</v>
      </c>
      <c r="B240" s="19" t="s">
        <v>308</v>
      </c>
      <c r="C240" s="30" t="s">
        <v>21</v>
      </c>
      <c r="D240" s="30" t="s">
        <v>22</v>
      </c>
      <c r="E240" s="30" t="s">
        <v>2108</v>
      </c>
      <c r="F240" s="32">
        <v>0</v>
      </c>
      <c r="G240" s="32">
        <v>0</v>
      </c>
      <c r="H240" s="32">
        <v>0</v>
      </c>
      <c r="I240" s="33">
        <v>803161.86</v>
      </c>
      <c r="J240" s="34" t="s">
        <v>179</v>
      </c>
      <c r="K240" s="30" t="s">
        <v>834</v>
      </c>
      <c r="L240" s="30" t="s">
        <v>847</v>
      </c>
      <c r="M240" s="19" t="s">
        <v>1354</v>
      </c>
    </row>
    <row r="241" spans="1:13" s="8" customFormat="1" ht="51">
      <c r="A241" s="19">
        <v>235</v>
      </c>
      <c r="B241" s="19" t="s">
        <v>308</v>
      </c>
      <c r="C241" s="30" t="s">
        <v>508</v>
      </c>
      <c r="D241" s="30" t="s">
        <v>509</v>
      </c>
      <c r="E241" s="30" t="s">
        <v>2109</v>
      </c>
      <c r="F241" s="32">
        <v>0</v>
      </c>
      <c r="G241" s="32">
        <v>0</v>
      </c>
      <c r="H241" s="32">
        <v>0</v>
      </c>
      <c r="I241" s="33">
        <v>991325.55</v>
      </c>
      <c r="J241" s="34" t="s">
        <v>510</v>
      </c>
      <c r="K241" s="30" t="s">
        <v>834</v>
      </c>
      <c r="L241" s="30" t="s">
        <v>847</v>
      </c>
      <c r="M241" s="19" t="s">
        <v>1354</v>
      </c>
    </row>
    <row r="242" spans="1:13" s="8" customFormat="1" ht="51">
      <c r="A242" s="19">
        <v>236</v>
      </c>
      <c r="B242" s="19" t="s">
        <v>308</v>
      </c>
      <c r="C242" s="30" t="s">
        <v>505</v>
      </c>
      <c r="D242" s="30" t="s">
        <v>1272</v>
      </c>
      <c r="E242" s="30" t="s">
        <v>2097</v>
      </c>
      <c r="F242" s="32">
        <v>0</v>
      </c>
      <c r="G242" s="32">
        <v>0</v>
      </c>
      <c r="H242" s="32">
        <v>0</v>
      </c>
      <c r="I242" s="33">
        <v>520916.32</v>
      </c>
      <c r="J242" s="34" t="s">
        <v>1273</v>
      </c>
      <c r="K242" s="30" t="s">
        <v>834</v>
      </c>
      <c r="L242" s="30" t="s">
        <v>847</v>
      </c>
      <c r="M242" s="19" t="s">
        <v>1354</v>
      </c>
    </row>
    <row r="243" spans="1:13" s="8" customFormat="1" ht="51">
      <c r="A243" s="19">
        <v>237</v>
      </c>
      <c r="B243" s="19" t="s">
        <v>308</v>
      </c>
      <c r="C243" s="30" t="s">
        <v>1270</v>
      </c>
      <c r="D243" s="30" t="s">
        <v>1271</v>
      </c>
      <c r="E243" s="30" t="s">
        <v>2096</v>
      </c>
      <c r="F243" s="32">
        <v>0</v>
      </c>
      <c r="G243" s="32">
        <v>0</v>
      </c>
      <c r="H243" s="32">
        <v>0</v>
      </c>
      <c r="I243" s="33">
        <v>3171590.64</v>
      </c>
      <c r="J243" s="34" t="s">
        <v>2056</v>
      </c>
      <c r="K243" s="30" t="s">
        <v>834</v>
      </c>
      <c r="L243" s="30" t="s">
        <v>847</v>
      </c>
      <c r="M243" s="19" t="s">
        <v>1354</v>
      </c>
    </row>
    <row r="244" spans="1:13" s="15" customFormat="1" ht="51">
      <c r="A244" s="19">
        <v>238</v>
      </c>
      <c r="B244" s="19" t="s">
        <v>308</v>
      </c>
      <c r="C244" s="30" t="s">
        <v>2070</v>
      </c>
      <c r="D244" s="30" t="s">
        <v>2071</v>
      </c>
      <c r="E244" s="30">
        <v>1366</v>
      </c>
      <c r="F244" s="33">
        <v>0</v>
      </c>
      <c r="G244" s="33">
        <v>0</v>
      </c>
      <c r="H244" s="33">
        <v>0</v>
      </c>
      <c r="I244" s="30">
        <v>1352797.9</v>
      </c>
      <c r="J244" s="30" t="s">
        <v>2072</v>
      </c>
      <c r="K244" s="30" t="s">
        <v>834</v>
      </c>
      <c r="L244" s="30" t="s">
        <v>1353</v>
      </c>
      <c r="M244" s="19" t="s">
        <v>1354</v>
      </c>
    </row>
    <row r="245" spans="1:13" s="15" customFormat="1" ht="61.5" customHeight="1">
      <c r="A245" s="19">
        <v>239</v>
      </c>
      <c r="B245" s="19" t="s">
        <v>308</v>
      </c>
      <c r="C245" s="30" t="s">
        <v>2073</v>
      </c>
      <c r="D245" s="30" t="s">
        <v>2074</v>
      </c>
      <c r="E245" s="30">
        <v>4148</v>
      </c>
      <c r="F245" s="33">
        <v>0</v>
      </c>
      <c r="G245" s="33">
        <v>0</v>
      </c>
      <c r="H245" s="33">
        <v>0</v>
      </c>
      <c r="I245" s="30">
        <v>2512480.44</v>
      </c>
      <c r="J245" s="30" t="s">
        <v>2075</v>
      </c>
      <c r="K245" s="30" t="s">
        <v>834</v>
      </c>
      <c r="L245" s="30" t="s">
        <v>1353</v>
      </c>
      <c r="M245" s="19" t="s">
        <v>1354</v>
      </c>
    </row>
    <row r="246" spans="1:13" s="8" customFormat="1" ht="63" customHeight="1">
      <c r="A246" s="19">
        <v>240</v>
      </c>
      <c r="B246" s="35" t="s">
        <v>1249</v>
      </c>
      <c r="C246" s="30" t="s">
        <v>615</v>
      </c>
      <c r="D246" s="30" t="s">
        <v>833</v>
      </c>
      <c r="E246" s="30">
        <v>266.3</v>
      </c>
      <c r="F246" s="74">
        <v>267237.36</v>
      </c>
      <c r="G246" s="74">
        <v>267237.36</v>
      </c>
      <c r="H246" s="75">
        <f>F246-G246</f>
        <v>0</v>
      </c>
      <c r="I246" s="19">
        <v>4827742.05</v>
      </c>
      <c r="J246" s="19" t="s">
        <v>2135</v>
      </c>
      <c r="K246" s="19" t="s">
        <v>834</v>
      </c>
      <c r="L246" s="19" t="s">
        <v>847</v>
      </c>
      <c r="M246" s="19" t="s">
        <v>1354</v>
      </c>
    </row>
    <row r="247" spans="1:13" s="71" customFormat="1" ht="198" customHeight="1">
      <c r="A247" s="19">
        <v>241</v>
      </c>
      <c r="B247" s="35" t="s">
        <v>614</v>
      </c>
      <c r="C247" s="30" t="s">
        <v>616</v>
      </c>
      <c r="D247" s="30" t="s">
        <v>99</v>
      </c>
      <c r="E247" s="30" t="s">
        <v>1251</v>
      </c>
      <c r="F247" s="74">
        <v>99000</v>
      </c>
      <c r="G247" s="74">
        <v>29700</v>
      </c>
      <c r="H247" s="74" t="e">
        <f>#N/A</f>
        <v>#N/A</v>
      </c>
      <c r="I247" s="19">
        <v>0</v>
      </c>
      <c r="J247" s="34">
        <v>39778</v>
      </c>
      <c r="K247" s="19" t="s">
        <v>2942</v>
      </c>
      <c r="L247" s="19" t="s">
        <v>847</v>
      </c>
      <c r="M247" s="19" t="s">
        <v>1354</v>
      </c>
    </row>
    <row r="248" spans="1:13" s="8" customFormat="1" ht="49.5" customHeight="1">
      <c r="A248" s="19">
        <v>242</v>
      </c>
      <c r="B248" s="35" t="s">
        <v>1625</v>
      </c>
      <c r="C248" s="30" t="s">
        <v>631</v>
      </c>
      <c r="D248" s="30" t="s">
        <v>680</v>
      </c>
      <c r="E248" s="30" t="s">
        <v>681</v>
      </c>
      <c r="F248" s="74">
        <v>312000</v>
      </c>
      <c r="G248" s="74">
        <v>94647.03</v>
      </c>
      <c r="H248" s="74" t="e">
        <f>#N/A</f>
        <v>#N/A</v>
      </c>
      <c r="I248" s="19">
        <v>0</v>
      </c>
      <c r="J248" s="31" t="s">
        <v>682</v>
      </c>
      <c r="K248" s="19" t="s">
        <v>834</v>
      </c>
      <c r="L248" s="19" t="s">
        <v>847</v>
      </c>
      <c r="M248" s="19" t="s">
        <v>1354</v>
      </c>
    </row>
    <row r="249" spans="1:13" s="8" customFormat="1" ht="49.5" customHeight="1">
      <c r="A249" s="19">
        <v>243</v>
      </c>
      <c r="B249" s="35" t="s">
        <v>1624</v>
      </c>
      <c r="C249" s="30" t="s">
        <v>632</v>
      </c>
      <c r="D249" s="30" t="s">
        <v>683</v>
      </c>
      <c r="E249" s="30" t="s">
        <v>684</v>
      </c>
      <c r="F249" s="74">
        <v>159440.51</v>
      </c>
      <c r="G249" s="74">
        <v>48102.6</v>
      </c>
      <c r="H249" s="74" t="e">
        <f>#N/A</f>
        <v>#N/A</v>
      </c>
      <c r="I249" s="19">
        <v>0</v>
      </c>
      <c r="J249" s="31" t="s">
        <v>562</v>
      </c>
      <c r="K249" s="19" t="s">
        <v>834</v>
      </c>
      <c r="L249" s="19" t="s">
        <v>847</v>
      </c>
      <c r="M249" s="19" t="s">
        <v>1354</v>
      </c>
    </row>
    <row r="250" spans="1:13" s="8" customFormat="1" ht="51.75" customHeight="1">
      <c r="A250" s="19">
        <v>244</v>
      </c>
      <c r="B250" s="35" t="s">
        <v>1623</v>
      </c>
      <c r="C250" s="19" t="s">
        <v>1248</v>
      </c>
      <c r="D250" s="19" t="s">
        <v>563</v>
      </c>
      <c r="E250" s="19" t="s">
        <v>564</v>
      </c>
      <c r="F250" s="74">
        <v>366570</v>
      </c>
      <c r="G250" s="74">
        <v>204537.51</v>
      </c>
      <c r="H250" s="74" t="e">
        <f>#N/A</f>
        <v>#N/A</v>
      </c>
      <c r="I250" s="19">
        <v>0</v>
      </c>
      <c r="J250" s="31" t="s">
        <v>565</v>
      </c>
      <c r="K250" s="19" t="s">
        <v>834</v>
      </c>
      <c r="L250" s="19" t="s">
        <v>847</v>
      </c>
      <c r="M250" s="19" t="s">
        <v>1354</v>
      </c>
    </row>
    <row r="251" spans="1:13" s="8" customFormat="1" ht="54" customHeight="1">
      <c r="A251" s="19">
        <v>245</v>
      </c>
      <c r="B251" s="19" t="s">
        <v>782</v>
      </c>
      <c r="C251" s="30" t="s">
        <v>780</v>
      </c>
      <c r="D251" s="30" t="s">
        <v>781</v>
      </c>
      <c r="E251" s="30">
        <v>954</v>
      </c>
      <c r="F251" s="19">
        <v>6177359.88</v>
      </c>
      <c r="G251" s="32">
        <v>0</v>
      </c>
      <c r="H251" s="36" t="e">
        <f>#N/A</f>
        <v>#N/A</v>
      </c>
      <c r="I251" s="30">
        <v>6177359.88</v>
      </c>
      <c r="J251" s="34" t="s">
        <v>2134</v>
      </c>
      <c r="K251" s="19" t="s">
        <v>834</v>
      </c>
      <c r="L251" s="19" t="s">
        <v>847</v>
      </c>
      <c r="M251" s="19" t="s">
        <v>97</v>
      </c>
    </row>
    <row r="252" spans="1:13" s="8" customFormat="1" ht="89.25">
      <c r="A252" s="19">
        <v>246</v>
      </c>
      <c r="B252" s="35" t="s">
        <v>546</v>
      </c>
      <c r="C252" s="19" t="s">
        <v>613</v>
      </c>
      <c r="D252" s="19" t="s">
        <v>98</v>
      </c>
      <c r="E252" s="19">
        <v>1014.9</v>
      </c>
      <c r="F252" s="18">
        <v>5772204</v>
      </c>
      <c r="G252" s="18">
        <v>3957904.1</v>
      </c>
      <c r="H252" s="18" t="e">
        <f>#N/A</f>
        <v>#N/A</v>
      </c>
      <c r="I252" s="19">
        <v>24229359</v>
      </c>
      <c r="J252" s="19" t="s">
        <v>2136</v>
      </c>
      <c r="K252" s="19" t="s">
        <v>834</v>
      </c>
      <c r="L252" s="19" t="s">
        <v>986</v>
      </c>
      <c r="M252" s="19" t="s">
        <v>1354</v>
      </c>
    </row>
    <row r="253" spans="1:13" s="8" customFormat="1" ht="165" customHeight="1">
      <c r="A253" s="19">
        <v>247</v>
      </c>
      <c r="B253" s="19" t="s">
        <v>2929</v>
      </c>
      <c r="C253" s="30" t="s">
        <v>792</v>
      </c>
      <c r="D253" s="30" t="s">
        <v>793</v>
      </c>
      <c r="E253" s="30" t="s">
        <v>102</v>
      </c>
      <c r="F253" s="32">
        <v>14305.6</v>
      </c>
      <c r="G253" s="32">
        <v>14305.6</v>
      </c>
      <c r="H253" s="32">
        <v>0</v>
      </c>
      <c r="I253" s="30">
        <v>0</v>
      </c>
      <c r="J253" s="34" t="s">
        <v>2169</v>
      </c>
      <c r="K253" s="30" t="s">
        <v>834</v>
      </c>
      <c r="L253" s="19" t="s">
        <v>618</v>
      </c>
      <c r="M253" s="37" t="s">
        <v>1354</v>
      </c>
    </row>
    <row r="254" spans="1:13" s="8" customFormat="1" ht="141" customHeight="1">
      <c r="A254" s="19">
        <v>248</v>
      </c>
      <c r="B254" s="19" t="s">
        <v>2930</v>
      </c>
      <c r="C254" s="30" t="s">
        <v>794</v>
      </c>
      <c r="D254" s="30" t="s">
        <v>100</v>
      </c>
      <c r="E254" s="30" t="s">
        <v>101</v>
      </c>
      <c r="F254" s="32">
        <v>8525.45</v>
      </c>
      <c r="G254" s="32">
        <v>8525.45</v>
      </c>
      <c r="H254" s="32">
        <v>0</v>
      </c>
      <c r="I254" s="30">
        <v>0</v>
      </c>
      <c r="J254" s="34" t="s">
        <v>2139</v>
      </c>
      <c r="K254" s="30" t="s">
        <v>834</v>
      </c>
      <c r="L254" s="19" t="s">
        <v>618</v>
      </c>
      <c r="M254" s="37" t="s">
        <v>1354</v>
      </c>
    </row>
    <row r="255" spans="1:13" s="8" customFormat="1" ht="108.75" customHeight="1">
      <c r="A255" s="19">
        <v>249</v>
      </c>
      <c r="B255" s="19" t="s">
        <v>386</v>
      </c>
      <c r="C255" s="30" t="s">
        <v>626</v>
      </c>
      <c r="D255" s="30" t="s">
        <v>643</v>
      </c>
      <c r="E255" s="30" t="s">
        <v>629</v>
      </c>
      <c r="F255" s="32">
        <v>86775</v>
      </c>
      <c r="G255" s="32">
        <v>86775</v>
      </c>
      <c r="H255" s="32">
        <f>SUM(F255-G255)</f>
        <v>0</v>
      </c>
      <c r="I255" s="30">
        <v>0</v>
      </c>
      <c r="J255" s="34" t="s">
        <v>928</v>
      </c>
      <c r="K255" s="30" t="s">
        <v>834</v>
      </c>
      <c r="L255" s="19" t="s">
        <v>618</v>
      </c>
      <c r="M255" s="37" t="s">
        <v>1354</v>
      </c>
    </row>
    <row r="256" spans="1:13" s="8" customFormat="1" ht="129" customHeight="1">
      <c r="A256" s="19">
        <v>250</v>
      </c>
      <c r="B256" s="19" t="s">
        <v>386</v>
      </c>
      <c r="C256" s="30" t="s">
        <v>96</v>
      </c>
      <c r="D256" s="30" t="s">
        <v>644</v>
      </c>
      <c r="E256" s="30" t="s">
        <v>630</v>
      </c>
      <c r="F256" s="32">
        <v>69075</v>
      </c>
      <c r="G256" s="32">
        <v>69075</v>
      </c>
      <c r="H256" s="32">
        <f>SUM(F256-G256)</f>
        <v>0</v>
      </c>
      <c r="I256" s="30">
        <v>0</v>
      </c>
      <c r="J256" s="34" t="s">
        <v>2123</v>
      </c>
      <c r="K256" s="30" t="s">
        <v>834</v>
      </c>
      <c r="L256" s="19" t="s">
        <v>618</v>
      </c>
      <c r="M256" s="37" t="s">
        <v>1354</v>
      </c>
    </row>
    <row r="257" spans="1:13" s="72" customFormat="1" ht="231.75" customHeight="1">
      <c r="A257" s="19">
        <v>251</v>
      </c>
      <c r="B257" s="19" t="s">
        <v>387</v>
      </c>
      <c r="C257" s="30" t="s">
        <v>103</v>
      </c>
      <c r="D257" s="30" t="s">
        <v>645</v>
      </c>
      <c r="E257" s="30">
        <v>54</v>
      </c>
      <c r="F257" s="32">
        <v>574220.75</v>
      </c>
      <c r="G257" s="32">
        <f>F257-301664</f>
        <v>272556.75</v>
      </c>
      <c r="H257" s="32">
        <f>SUM(F257-G257)</f>
        <v>301664</v>
      </c>
      <c r="I257" s="30">
        <v>0</v>
      </c>
      <c r="J257" s="34" t="s">
        <v>929</v>
      </c>
      <c r="K257" s="30" t="s">
        <v>834</v>
      </c>
      <c r="L257" s="19" t="s">
        <v>618</v>
      </c>
      <c r="M257" s="37" t="s">
        <v>1354</v>
      </c>
    </row>
    <row r="258" spans="1:28" s="72" customFormat="1" ht="306">
      <c r="A258" s="19">
        <v>252</v>
      </c>
      <c r="B258" s="19" t="s">
        <v>2118</v>
      </c>
      <c r="C258" s="30" t="s">
        <v>1471</v>
      </c>
      <c r="D258" s="30" t="s">
        <v>646</v>
      </c>
      <c r="E258" s="30">
        <v>36</v>
      </c>
      <c r="F258" s="32">
        <v>1081266</v>
      </c>
      <c r="G258" s="32">
        <f>F258-418794</f>
        <v>662472</v>
      </c>
      <c r="H258" s="32">
        <f>SUM(F258-G258)</f>
        <v>418794</v>
      </c>
      <c r="I258" s="30" t="s">
        <v>99</v>
      </c>
      <c r="J258" s="34" t="s">
        <v>382</v>
      </c>
      <c r="K258" s="30" t="s">
        <v>834</v>
      </c>
      <c r="L258" s="30" t="s">
        <v>618</v>
      </c>
      <c r="M258" s="37" t="s">
        <v>1354</v>
      </c>
      <c r="N258" s="72" t="s">
        <v>627</v>
      </c>
      <c r="AB258" s="72" t="s">
        <v>628</v>
      </c>
    </row>
    <row r="259" spans="1:13" s="8" customFormat="1" ht="318.75">
      <c r="A259" s="19">
        <v>253</v>
      </c>
      <c r="B259" s="19" t="s">
        <v>390</v>
      </c>
      <c r="C259" s="30" t="s">
        <v>1250</v>
      </c>
      <c r="D259" s="30" t="s">
        <v>647</v>
      </c>
      <c r="E259" s="30">
        <v>85</v>
      </c>
      <c r="F259" s="32">
        <v>151167.66</v>
      </c>
      <c r="G259" s="32">
        <v>6718.56</v>
      </c>
      <c r="H259" s="32">
        <v>144449.1</v>
      </c>
      <c r="I259" s="30" t="s">
        <v>99</v>
      </c>
      <c r="J259" s="34" t="s">
        <v>2127</v>
      </c>
      <c r="K259" s="30" t="s">
        <v>834</v>
      </c>
      <c r="L259" s="30" t="s">
        <v>618</v>
      </c>
      <c r="M259" s="37" t="s">
        <v>1354</v>
      </c>
    </row>
    <row r="260" spans="1:13" s="8" customFormat="1" ht="306">
      <c r="A260" s="19">
        <v>254</v>
      </c>
      <c r="B260" s="19" t="s">
        <v>383</v>
      </c>
      <c r="C260" s="30" t="s">
        <v>648</v>
      </c>
      <c r="D260" s="30" t="s">
        <v>649</v>
      </c>
      <c r="E260" s="30">
        <v>35</v>
      </c>
      <c r="F260" s="32">
        <v>312262.64</v>
      </c>
      <c r="G260" s="32">
        <v>13011</v>
      </c>
      <c r="H260" s="32">
        <v>299251.64</v>
      </c>
      <c r="I260" s="30" t="s">
        <v>99</v>
      </c>
      <c r="J260" s="34" t="s">
        <v>2125</v>
      </c>
      <c r="K260" s="30" t="s">
        <v>834</v>
      </c>
      <c r="L260" s="30" t="s">
        <v>618</v>
      </c>
      <c r="M260" s="37" t="s">
        <v>1354</v>
      </c>
    </row>
    <row r="261" spans="1:13" s="8" customFormat="1" ht="318.75">
      <c r="A261" s="19">
        <v>255</v>
      </c>
      <c r="B261" s="19" t="s">
        <v>383</v>
      </c>
      <c r="C261" s="30" t="s">
        <v>911</v>
      </c>
      <c r="D261" s="30" t="s">
        <v>912</v>
      </c>
      <c r="E261" s="30">
        <v>17</v>
      </c>
      <c r="F261" s="32">
        <v>200000</v>
      </c>
      <c r="G261" s="32">
        <v>7777.84</v>
      </c>
      <c r="H261" s="32">
        <v>192222.16</v>
      </c>
      <c r="I261" s="30" t="s">
        <v>99</v>
      </c>
      <c r="J261" s="34" t="s">
        <v>394</v>
      </c>
      <c r="K261" s="30" t="s">
        <v>834</v>
      </c>
      <c r="L261" s="30" t="s">
        <v>618</v>
      </c>
      <c r="M261" s="37" t="s">
        <v>1354</v>
      </c>
    </row>
    <row r="262" spans="1:13" s="8" customFormat="1" ht="306">
      <c r="A262" s="19">
        <v>256</v>
      </c>
      <c r="B262" s="19" t="s">
        <v>389</v>
      </c>
      <c r="C262" s="30" t="s">
        <v>913</v>
      </c>
      <c r="D262" s="30" t="s">
        <v>914</v>
      </c>
      <c r="E262" s="30">
        <v>214</v>
      </c>
      <c r="F262" s="32">
        <v>273900</v>
      </c>
      <c r="G262" s="32">
        <v>9890.79</v>
      </c>
      <c r="H262" s="32">
        <v>264009.21</v>
      </c>
      <c r="I262" s="30" t="s">
        <v>99</v>
      </c>
      <c r="J262" s="34" t="s">
        <v>2126</v>
      </c>
      <c r="K262" s="30" t="s">
        <v>834</v>
      </c>
      <c r="L262" s="30" t="s">
        <v>618</v>
      </c>
      <c r="M262" s="37" t="s">
        <v>1354</v>
      </c>
    </row>
    <row r="263" spans="1:13" s="8" customFormat="1" ht="138" customHeight="1">
      <c r="A263" s="19">
        <v>257</v>
      </c>
      <c r="B263" s="19" t="s">
        <v>384</v>
      </c>
      <c r="C263" s="30" t="s">
        <v>633</v>
      </c>
      <c r="D263" s="30" t="s">
        <v>915</v>
      </c>
      <c r="E263" s="30">
        <v>35</v>
      </c>
      <c r="F263" s="32">
        <v>0</v>
      </c>
      <c r="G263" s="32">
        <v>0</v>
      </c>
      <c r="H263" s="32">
        <v>0</v>
      </c>
      <c r="I263" s="30" t="s">
        <v>99</v>
      </c>
      <c r="J263" s="34" t="s">
        <v>2170</v>
      </c>
      <c r="K263" s="30" t="s">
        <v>834</v>
      </c>
      <c r="L263" s="30" t="s">
        <v>618</v>
      </c>
      <c r="M263" s="19" t="s">
        <v>1354</v>
      </c>
    </row>
    <row r="264" spans="1:13" s="8" customFormat="1" ht="137.25" customHeight="1">
      <c r="A264" s="19">
        <v>258</v>
      </c>
      <c r="B264" s="19" t="s">
        <v>384</v>
      </c>
      <c r="C264" s="30" t="s">
        <v>916</v>
      </c>
      <c r="D264" s="30" t="s">
        <v>333</v>
      </c>
      <c r="E264" s="30">
        <v>50</v>
      </c>
      <c r="F264" s="32">
        <v>0</v>
      </c>
      <c r="G264" s="32">
        <v>0</v>
      </c>
      <c r="H264" s="32">
        <v>0</v>
      </c>
      <c r="I264" s="30" t="s">
        <v>99</v>
      </c>
      <c r="J264" s="34" t="s">
        <v>2124</v>
      </c>
      <c r="K264" s="30" t="s">
        <v>834</v>
      </c>
      <c r="L264" s="30" t="s">
        <v>618</v>
      </c>
      <c r="M264" s="19" t="s">
        <v>1354</v>
      </c>
    </row>
    <row r="265" spans="1:13" s="8" customFormat="1" ht="153">
      <c r="A265" s="19">
        <v>259</v>
      </c>
      <c r="B265" s="19" t="s">
        <v>384</v>
      </c>
      <c r="C265" s="30" t="s">
        <v>334</v>
      </c>
      <c r="D265" s="30" t="s">
        <v>335</v>
      </c>
      <c r="E265" s="30">
        <v>65</v>
      </c>
      <c r="F265" s="32">
        <v>0</v>
      </c>
      <c r="G265" s="32">
        <v>0</v>
      </c>
      <c r="H265" s="32">
        <v>0</v>
      </c>
      <c r="I265" s="30" t="s">
        <v>99</v>
      </c>
      <c r="J265" s="34" t="s">
        <v>2122</v>
      </c>
      <c r="K265" s="30" t="s">
        <v>834</v>
      </c>
      <c r="L265" s="30" t="s">
        <v>618</v>
      </c>
      <c r="M265" s="19" t="s">
        <v>1354</v>
      </c>
    </row>
    <row r="266" spans="1:13" s="8" customFormat="1" ht="178.5">
      <c r="A266" s="19">
        <v>260</v>
      </c>
      <c r="B266" s="19" t="s">
        <v>385</v>
      </c>
      <c r="C266" s="30" t="s">
        <v>130</v>
      </c>
      <c r="D266" s="30" t="s">
        <v>336</v>
      </c>
      <c r="E266" s="30">
        <v>57</v>
      </c>
      <c r="F266" s="32">
        <v>0</v>
      </c>
      <c r="G266" s="32">
        <v>0</v>
      </c>
      <c r="H266" s="32">
        <v>0</v>
      </c>
      <c r="I266" s="30" t="s">
        <v>99</v>
      </c>
      <c r="J266" s="34" t="s">
        <v>2121</v>
      </c>
      <c r="K266" s="30" t="s">
        <v>834</v>
      </c>
      <c r="L266" s="30" t="s">
        <v>618</v>
      </c>
      <c r="M266" s="19" t="s">
        <v>1354</v>
      </c>
    </row>
    <row r="267" spans="1:13" s="8" customFormat="1" ht="65.25" customHeight="1">
      <c r="A267" s="19">
        <v>261</v>
      </c>
      <c r="B267" s="19" t="s">
        <v>2120</v>
      </c>
      <c r="C267" s="30" t="s">
        <v>804</v>
      </c>
      <c r="D267" s="30" t="s">
        <v>785</v>
      </c>
      <c r="E267" s="30">
        <v>72</v>
      </c>
      <c r="F267" s="32">
        <v>7351.5</v>
      </c>
      <c r="G267" s="32">
        <v>7351.5</v>
      </c>
      <c r="H267" s="32">
        <f>SUM(F267-G267)</f>
        <v>0</v>
      </c>
      <c r="I267" s="30">
        <v>327891.6</v>
      </c>
      <c r="J267" s="34" t="s">
        <v>2119</v>
      </c>
      <c r="K267" s="30" t="s">
        <v>834</v>
      </c>
      <c r="L267" s="30" t="s">
        <v>847</v>
      </c>
      <c r="M267" s="19" t="s">
        <v>1354</v>
      </c>
    </row>
    <row r="268" spans="1:13" s="8" customFormat="1" ht="252" customHeight="1">
      <c r="A268" s="19">
        <v>262</v>
      </c>
      <c r="B268" s="19" t="s">
        <v>388</v>
      </c>
      <c r="C268" s="30" t="s">
        <v>1010</v>
      </c>
      <c r="D268" s="30" t="s">
        <v>779</v>
      </c>
      <c r="E268" s="30">
        <v>26.4</v>
      </c>
      <c r="F268" s="32">
        <v>100265.31</v>
      </c>
      <c r="G268" s="32">
        <f>F268-0</f>
        <v>100265.31</v>
      </c>
      <c r="H268" s="32">
        <f>SUM(F268-G268)</f>
        <v>0</v>
      </c>
      <c r="I268" s="33">
        <v>405251.62</v>
      </c>
      <c r="J268" s="34" t="s">
        <v>2117</v>
      </c>
      <c r="K268" s="30" t="s">
        <v>834</v>
      </c>
      <c r="L268" s="30" t="s">
        <v>618</v>
      </c>
      <c r="M268" s="19" t="s">
        <v>1354</v>
      </c>
    </row>
    <row r="269" spans="1:13" s="8" customFormat="1" ht="51">
      <c r="A269" s="19">
        <v>263</v>
      </c>
      <c r="B269" s="19" t="s">
        <v>172</v>
      </c>
      <c r="C269" s="30" t="s">
        <v>105</v>
      </c>
      <c r="D269" s="30" t="s">
        <v>106</v>
      </c>
      <c r="E269" s="30">
        <v>6081</v>
      </c>
      <c r="F269" s="32">
        <v>19176555.12</v>
      </c>
      <c r="G269" s="32">
        <v>0</v>
      </c>
      <c r="H269" s="32">
        <f>SUM(F269-G269)</f>
        <v>19176555.12</v>
      </c>
      <c r="I269" s="33">
        <v>19176555.12</v>
      </c>
      <c r="J269" s="30" t="s">
        <v>2137</v>
      </c>
      <c r="K269" s="30" t="s">
        <v>834</v>
      </c>
      <c r="L269" s="30" t="s">
        <v>847</v>
      </c>
      <c r="M269" s="19" t="s">
        <v>1354</v>
      </c>
    </row>
    <row r="270" spans="1:13" s="8" customFormat="1" ht="51">
      <c r="A270" s="19">
        <v>264</v>
      </c>
      <c r="B270" s="19" t="s">
        <v>172</v>
      </c>
      <c r="C270" s="30" t="s">
        <v>107</v>
      </c>
      <c r="D270" s="30" t="s">
        <v>108</v>
      </c>
      <c r="E270" s="30">
        <v>2633</v>
      </c>
      <c r="F270" s="32">
        <v>1749970.79</v>
      </c>
      <c r="G270" s="32">
        <v>0</v>
      </c>
      <c r="H270" s="32">
        <f>SUM(F270-G270)</f>
        <v>1749970.79</v>
      </c>
      <c r="I270" s="33">
        <v>1749970.79</v>
      </c>
      <c r="J270" s="30" t="s">
        <v>2138</v>
      </c>
      <c r="K270" s="30" t="s">
        <v>834</v>
      </c>
      <c r="L270" s="30" t="s">
        <v>847</v>
      </c>
      <c r="M270" s="19" t="s">
        <v>1354</v>
      </c>
    </row>
    <row r="271" spans="1:13" s="8" customFormat="1" ht="51">
      <c r="A271" s="19">
        <v>265</v>
      </c>
      <c r="B271" s="19" t="s">
        <v>1626</v>
      </c>
      <c r="C271" s="30" t="s">
        <v>955</v>
      </c>
      <c r="D271" s="30" t="s">
        <v>956</v>
      </c>
      <c r="E271" s="30">
        <v>16.5</v>
      </c>
      <c r="F271" s="32">
        <v>462000</v>
      </c>
      <c r="G271" s="32">
        <v>30800.04</v>
      </c>
      <c r="H271" s="32">
        <f>F271-G271</f>
        <v>431199.96</v>
      </c>
      <c r="I271" s="33">
        <v>0</v>
      </c>
      <c r="J271" s="30" t="s">
        <v>2132</v>
      </c>
      <c r="K271" s="30" t="s">
        <v>834</v>
      </c>
      <c r="L271" s="30" t="s">
        <v>847</v>
      </c>
      <c r="M271" s="19" t="s">
        <v>1354</v>
      </c>
    </row>
    <row r="272" spans="1:13" s="8" customFormat="1" ht="198" customHeight="1">
      <c r="A272" s="19">
        <v>266</v>
      </c>
      <c r="B272" s="19" t="s">
        <v>391</v>
      </c>
      <c r="C272" s="30" t="s">
        <v>337</v>
      </c>
      <c r="D272" s="30" t="s">
        <v>338</v>
      </c>
      <c r="E272" s="30" t="s">
        <v>339</v>
      </c>
      <c r="F272" s="32">
        <v>0</v>
      </c>
      <c r="G272" s="32">
        <v>0</v>
      </c>
      <c r="H272" s="32">
        <v>0</v>
      </c>
      <c r="I272" s="33">
        <v>0</v>
      </c>
      <c r="J272" s="30" t="s">
        <v>2172</v>
      </c>
      <c r="K272" s="30" t="s">
        <v>834</v>
      </c>
      <c r="L272" s="30" t="s">
        <v>618</v>
      </c>
      <c r="M272" s="19" t="s">
        <v>1354</v>
      </c>
    </row>
    <row r="273" spans="1:13" s="8" customFormat="1" ht="191.25">
      <c r="A273" s="19">
        <v>267</v>
      </c>
      <c r="B273" s="19" t="s">
        <v>392</v>
      </c>
      <c r="C273" s="30" t="s">
        <v>340</v>
      </c>
      <c r="D273" s="30" t="s">
        <v>341</v>
      </c>
      <c r="E273" s="30" t="s">
        <v>339</v>
      </c>
      <c r="F273" s="32">
        <v>0</v>
      </c>
      <c r="G273" s="32">
        <v>0</v>
      </c>
      <c r="H273" s="32">
        <v>0</v>
      </c>
      <c r="I273" s="33">
        <v>0</v>
      </c>
      <c r="J273" s="30" t="s">
        <v>2173</v>
      </c>
      <c r="K273" s="30" t="s">
        <v>834</v>
      </c>
      <c r="L273" s="30" t="s">
        <v>618</v>
      </c>
      <c r="M273" s="19" t="s">
        <v>1354</v>
      </c>
    </row>
    <row r="274" spans="1:13" s="8" customFormat="1" ht="199.5" customHeight="1">
      <c r="A274" s="19">
        <v>268</v>
      </c>
      <c r="B274" s="19" t="s">
        <v>393</v>
      </c>
      <c r="C274" s="30" t="s">
        <v>340</v>
      </c>
      <c r="D274" s="30" t="s">
        <v>342</v>
      </c>
      <c r="E274" s="30" t="s">
        <v>343</v>
      </c>
      <c r="F274" s="32">
        <v>1</v>
      </c>
      <c r="G274" s="32">
        <v>0</v>
      </c>
      <c r="H274" s="32">
        <f>F274-G274</f>
        <v>1</v>
      </c>
      <c r="I274" s="33">
        <v>0</v>
      </c>
      <c r="J274" s="30" t="s">
        <v>2174</v>
      </c>
      <c r="K274" s="30" t="s">
        <v>834</v>
      </c>
      <c r="L274" s="30" t="s">
        <v>618</v>
      </c>
      <c r="M274" s="19" t="s">
        <v>1354</v>
      </c>
    </row>
    <row r="275" spans="1:13" s="8" customFormat="1" ht="45.75" customHeight="1">
      <c r="A275" s="19">
        <v>269</v>
      </c>
      <c r="B275" s="19" t="s">
        <v>1627</v>
      </c>
      <c r="C275" s="30" t="s">
        <v>3130</v>
      </c>
      <c r="D275" s="30" t="s">
        <v>802</v>
      </c>
      <c r="E275" s="30" t="s">
        <v>803</v>
      </c>
      <c r="F275" s="32">
        <v>3128340</v>
      </c>
      <c r="G275" s="32">
        <v>582218.61</v>
      </c>
      <c r="H275" s="32">
        <f>F275-G275</f>
        <v>2546121.39</v>
      </c>
      <c r="I275" s="33">
        <v>0</v>
      </c>
      <c r="J275" s="30" t="s">
        <v>3107</v>
      </c>
      <c r="K275" s="30" t="s">
        <v>834</v>
      </c>
      <c r="L275" s="30" t="s">
        <v>847</v>
      </c>
      <c r="M275" s="19" t="s">
        <v>1354</v>
      </c>
    </row>
    <row r="276" spans="1:13" s="8" customFormat="1" ht="64.5" customHeight="1">
      <c r="A276" s="19">
        <v>270</v>
      </c>
      <c r="B276" s="19" t="s">
        <v>677</v>
      </c>
      <c r="C276" s="30" t="s">
        <v>678</v>
      </c>
      <c r="D276" s="30" t="s">
        <v>679</v>
      </c>
      <c r="E276" s="30" t="s">
        <v>2357</v>
      </c>
      <c r="F276" s="32">
        <v>0</v>
      </c>
      <c r="G276" s="32">
        <v>0</v>
      </c>
      <c r="H276" s="32">
        <f>SUM(F276-G276)</f>
        <v>0</v>
      </c>
      <c r="I276" s="33">
        <v>3908021.49</v>
      </c>
      <c r="J276" s="30" t="s">
        <v>2358</v>
      </c>
      <c r="K276" s="30" t="s">
        <v>834</v>
      </c>
      <c r="L276" s="30" t="s">
        <v>847</v>
      </c>
      <c r="M276" s="19" t="s">
        <v>1354</v>
      </c>
    </row>
    <row r="277" spans="1:13" s="8" customFormat="1" ht="187.5" customHeight="1">
      <c r="A277" s="19">
        <v>271</v>
      </c>
      <c r="B277" s="19" t="s">
        <v>854</v>
      </c>
      <c r="C277" s="30" t="s">
        <v>337</v>
      </c>
      <c r="D277" s="30" t="s">
        <v>855</v>
      </c>
      <c r="E277" s="30" t="s">
        <v>856</v>
      </c>
      <c r="F277" s="32">
        <v>1</v>
      </c>
      <c r="G277" s="32">
        <v>0</v>
      </c>
      <c r="H277" s="32">
        <f>F277-G277</f>
        <v>1</v>
      </c>
      <c r="I277" s="33">
        <v>0</v>
      </c>
      <c r="J277" s="30" t="s">
        <v>2175</v>
      </c>
      <c r="K277" s="30" t="s">
        <v>834</v>
      </c>
      <c r="L277" s="30" t="s">
        <v>618</v>
      </c>
      <c r="M277" s="19" t="s">
        <v>1354</v>
      </c>
    </row>
    <row r="278" spans="1:13" s="8" customFormat="1" ht="213.75" customHeight="1">
      <c r="A278" s="19">
        <v>272</v>
      </c>
      <c r="B278" s="19" t="s">
        <v>857</v>
      </c>
      <c r="C278" s="30" t="s">
        <v>858</v>
      </c>
      <c r="D278" s="30" t="s">
        <v>859</v>
      </c>
      <c r="E278" s="30" t="s">
        <v>860</v>
      </c>
      <c r="F278" s="32">
        <v>0</v>
      </c>
      <c r="G278" s="32">
        <v>0</v>
      </c>
      <c r="H278" s="32">
        <v>0</v>
      </c>
      <c r="I278" s="33">
        <v>0</v>
      </c>
      <c r="J278" s="30" t="s">
        <v>2176</v>
      </c>
      <c r="K278" s="30" t="s">
        <v>834</v>
      </c>
      <c r="L278" s="30" t="s">
        <v>618</v>
      </c>
      <c r="M278" s="19" t="s">
        <v>1354</v>
      </c>
    </row>
    <row r="279" spans="1:13" s="8" customFormat="1" ht="57" customHeight="1">
      <c r="A279" s="19">
        <v>273</v>
      </c>
      <c r="B279" s="19" t="s">
        <v>1472</v>
      </c>
      <c r="C279" s="30" t="s">
        <v>1473</v>
      </c>
      <c r="D279" s="30" t="s">
        <v>1474</v>
      </c>
      <c r="E279" s="30" t="s">
        <v>1475</v>
      </c>
      <c r="F279" s="32">
        <v>434803.84</v>
      </c>
      <c r="G279" s="32">
        <v>0</v>
      </c>
      <c r="H279" s="32">
        <f>SUM(F279-G279)</f>
        <v>434803.84</v>
      </c>
      <c r="I279" s="33">
        <v>434803.84</v>
      </c>
      <c r="J279" s="34" t="s">
        <v>2116</v>
      </c>
      <c r="K279" s="30" t="s">
        <v>834</v>
      </c>
      <c r="L279" s="30" t="s">
        <v>847</v>
      </c>
      <c r="M279" s="19" t="s">
        <v>1354</v>
      </c>
    </row>
    <row r="280" spans="1:13" s="8" customFormat="1" ht="87" customHeight="1">
      <c r="A280" s="19">
        <v>274</v>
      </c>
      <c r="B280" s="19" t="s">
        <v>477</v>
      </c>
      <c r="C280" s="30" t="s">
        <v>478</v>
      </c>
      <c r="D280" s="30" t="s">
        <v>479</v>
      </c>
      <c r="E280" s="30" t="s">
        <v>104</v>
      </c>
      <c r="F280" s="32">
        <v>0</v>
      </c>
      <c r="G280" s="32">
        <v>0</v>
      </c>
      <c r="H280" s="32">
        <v>0</v>
      </c>
      <c r="I280" s="33">
        <v>0</v>
      </c>
      <c r="J280" s="34" t="s">
        <v>344</v>
      </c>
      <c r="K280" s="30" t="s">
        <v>834</v>
      </c>
      <c r="L280" s="30" t="s">
        <v>618</v>
      </c>
      <c r="M280" s="19" t="s">
        <v>1354</v>
      </c>
    </row>
    <row r="281" spans="1:13" s="8" customFormat="1" ht="79.5" customHeight="1">
      <c r="A281" s="19">
        <v>275</v>
      </c>
      <c r="B281" s="19" t="s">
        <v>2057</v>
      </c>
      <c r="C281" s="30" t="s">
        <v>480</v>
      </c>
      <c r="D281" s="30" t="s">
        <v>481</v>
      </c>
      <c r="E281" s="30" t="s">
        <v>482</v>
      </c>
      <c r="F281" s="32">
        <v>0</v>
      </c>
      <c r="G281" s="32">
        <v>0</v>
      </c>
      <c r="H281" s="32">
        <v>0</v>
      </c>
      <c r="I281" s="33">
        <v>74853.5</v>
      </c>
      <c r="J281" s="34" t="s">
        <v>344</v>
      </c>
      <c r="K281" s="30" t="s">
        <v>834</v>
      </c>
      <c r="L281" s="30" t="s">
        <v>618</v>
      </c>
      <c r="M281" s="19" t="s">
        <v>1354</v>
      </c>
    </row>
    <row r="282" spans="1:13" s="8" customFormat="1" ht="81.75" customHeight="1">
      <c r="A282" s="19">
        <v>276</v>
      </c>
      <c r="B282" s="19" t="s">
        <v>2058</v>
      </c>
      <c r="C282" s="30" t="s">
        <v>483</v>
      </c>
      <c r="D282" s="30" t="s">
        <v>484</v>
      </c>
      <c r="E282" s="30">
        <v>104.4</v>
      </c>
      <c r="F282" s="32">
        <v>0</v>
      </c>
      <c r="G282" s="32">
        <v>0</v>
      </c>
      <c r="H282" s="32">
        <v>0</v>
      </c>
      <c r="I282" s="33">
        <v>135671.98</v>
      </c>
      <c r="J282" s="34" t="s">
        <v>344</v>
      </c>
      <c r="K282" s="30" t="s">
        <v>834</v>
      </c>
      <c r="L282" s="30" t="s">
        <v>618</v>
      </c>
      <c r="M282" s="19" t="s">
        <v>1354</v>
      </c>
    </row>
    <row r="283" spans="1:13" s="8" customFormat="1" ht="81" customHeight="1">
      <c r="A283" s="19">
        <v>277</v>
      </c>
      <c r="B283" s="19" t="s">
        <v>2059</v>
      </c>
      <c r="C283" s="30" t="s">
        <v>485</v>
      </c>
      <c r="D283" s="30" t="s">
        <v>486</v>
      </c>
      <c r="E283" s="30" t="s">
        <v>487</v>
      </c>
      <c r="F283" s="32">
        <v>0</v>
      </c>
      <c r="G283" s="32">
        <v>0</v>
      </c>
      <c r="H283" s="32">
        <v>0</v>
      </c>
      <c r="I283" s="33">
        <v>0</v>
      </c>
      <c r="J283" s="34" t="s">
        <v>344</v>
      </c>
      <c r="K283" s="30" t="s">
        <v>834</v>
      </c>
      <c r="L283" s="30" t="s">
        <v>618</v>
      </c>
      <c r="M283" s="19" t="s">
        <v>1354</v>
      </c>
    </row>
    <row r="284" spans="1:13" s="8" customFormat="1" ht="105.75" customHeight="1">
      <c r="A284" s="19">
        <v>278</v>
      </c>
      <c r="B284" s="19" t="s">
        <v>0</v>
      </c>
      <c r="C284" s="30" t="s">
        <v>1</v>
      </c>
      <c r="D284" s="30" t="s">
        <v>2</v>
      </c>
      <c r="E284" s="30" t="s">
        <v>3121</v>
      </c>
      <c r="F284" s="32">
        <v>0</v>
      </c>
      <c r="G284" s="32">
        <v>0</v>
      </c>
      <c r="H284" s="32">
        <v>0</v>
      </c>
      <c r="I284" s="32">
        <v>28566443.22</v>
      </c>
      <c r="J284" s="34" t="s">
        <v>2141</v>
      </c>
      <c r="K284" s="30" t="s">
        <v>834</v>
      </c>
      <c r="L284" s="30" t="s">
        <v>847</v>
      </c>
      <c r="M284" s="19" t="s">
        <v>1354</v>
      </c>
    </row>
    <row r="285" spans="1:13" s="8" customFormat="1" ht="48" customHeight="1">
      <c r="A285" s="19">
        <v>279</v>
      </c>
      <c r="B285" s="19" t="s">
        <v>0</v>
      </c>
      <c r="C285" s="30" t="s">
        <v>806</v>
      </c>
      <c r="D285" s="30" t="s">
        <v>1301</v>
      </c>
      <c r="E285" s="30" t="s">
        <v>1666</v>
      </c>
      <c r="F285" s="32">
        <v>0</v>
      </c>
      <c r="G285" s="32">
        <v>0</v>
      </c>
      <c r="H285" s="32">
        <v>0</v>
      </c>
      <c r="I285" s="33">
        <v>60319292.49</v>
      </c>
      <c r="J285" s="34" t="s">
        <v>2142</v>
      </c>
      <c r="K285" s="30" t="s">
        <v>834</v>
      </c>
      <c r="L285" s="30" t="s">
        <v>847</v>
      </c>
      <c r="M285" s="19" t="s">
        <v>1354</v>
      </c>
    </row>
    <row r="286" spans="1:13" s="8" customFormat="1" ht="91.5" customHeight="1">
      <c r="A286" s="19">
        <v>280</v>
      </c>
      <c r="B286" s="19" t="s">
        <v>0</v>
      </c>
      <c r="C286" s="30" t="s">
        <v>1302</v>
      </c>
      <c r="D286" s="30" t="s">
        <v>1303</v>
      </c>
      <c r="E286" s="30" t="s">
        <v>1665</v>
      </c>
      <c r="F286" s="32">
        <v>0</v>
      </c>
      <c r="G286" s="32">
        <v>0</v>
      </c>
      <c r="H286" s="32">
        <v>0</v>
      </c>
      <c r="I286" s="33">
        <v>7525105.99</v>
      </c>
      <c r="J286" s="34" t="s">
        <v>2143</v>
      </c>
      <c r="K286" s="30" t="s">
        <v>834</v>
      </c>
      <c r="L286" s="30" t="s">
        <v>847</v>
      </c>
      <c r="M286" s="19" t="s">
        <v>1354</v>
      </c>
    </row>
    <row r="287" spans="1:13" s="8" customFormat="1" ht="138" customHeight="1">
      <c r="A287" s="19">
        <v>281</v>
      </c>
      <c r="B287" s="19" t="s">
        <v>1638</v>
      </c>
      <c r="C287" s="19" t="s">
        <v>1043</v>
      </c>
      <c r="D287" s="19" t="s">
        <v>1040</v>
      </c>
      <c r="E287" s="19" t="s">
        <v>1041</v>
      </c>
      <c r="F287" s="32">
        <v>2576000</v>
      </c>
      <c r="G287" s="32">
        <v>2286569</v>
      </c>
      <c r="H287" s="32">
        <f>SUM(F287-G287)</f>
        <v>289431</v>
      </c>
      <c r="I287" s="32">
        <v>0</v>
      </c>
      <c r="J287" s="31" t="s">
        <v>1378</v>
      </c>
      <c r="K287" s="19" t="s">
        <v>834</v>
      </c>
      <c r="L287" s="19" t="s">
        <v>618</v>
      </c>
      <c r="M287" s="19" t="s">
        <v>1354</v>
      </c>
    </row>
    <row r="288" spans="1:13" s="8" customFormat="1" ht="137.25" customHeight="1">
      <c r="A288" s="19">
        <v>282</v>
      </c>
      <c r="B288" s="19" t="s">
        <v>1639</v>
      </c>
      <c r="C288" s="19" t="s">
        <v>1043</v>
      </c>
      <c r="D288" s="19" t="s">
        <v>1042</v>
      </c>
      <c r="E288" s="19" t="s">
        <v>1041</v>
      </c>
      <c r="F288" s="32">
        <v>2575000</v>
      </c>
      <c r="G288" s="32">
        <v>2220263</v>
      </c>
      <c r="H288" s="32">
        <f>SUM(F288-G288)</f>
        <v>354737</v>
      </c>
      <c r="I288" s="32">
        <v>556222.16</v>
      </c>
      <c r="J288" s="31" t="s">
        <v>1379</v>
      </c>
      <c r="K288" s="19" t="s">
        <v>834</v>
      </c>
      <c r="L288" s="19" t="s">
        <v>618</v>
      </c>
      <c r="M288" s="19" t="s">
        <v>1354</v>
      </c>
    </row>
    <row r="289" spans="1:13" s="8" customFormat="1" ht="140.25">
      <c r="A289" s="19">
        <v>283</v>
      </c>
      <c r="B289" s="19" t="s">
        <v>1640</v>
      </c>
      <c r="C289" s="19" t="s">
        <v>1043</v>
      </c>
      <c r="D289" s="19" t="s">
        <v>1044</v>
      </c>
      <c r="E289" s="19" t="s">
        <v>1041</v>
      </c>
      <c r="F289" s="32">
        <v>2282000</v>
      </c>
      <c r="G289" s="32">
        <v>1102757</v>
      </c>
      <c r="H289" s="32">
        <f>SUM(F289-G289)</f>
        <v>1179243</v>
      </c>
      <c r="I289" s="32">
        <v>0</v>
      </c>
      <c r="J289" s="31" t="s">
        <v>1380</v>
      </c>
      <c r="K289" s="19" t="s">
        <v>834</v>
      </c>
      <c r="L289" s="19" t="s">
        <v>618</v>
      </c>
      <c r="M289" s="19" t="s">
        <v>1354</v>
      </c>
    </row>
    <row r="290" spans="1:13" s="8" customFormat="1" ht="140.25">
      <c r="A290" s="19">
        <v>284</v>
      </c>
      <c r="B290" s="19" t="s">
        <v>1641</v>
      </c>
      <c r="C290" s="19" t="s">
        <v>1043</v>
      </c>
      <c r="D290" s="19" t="s">
        <v>1045</v>
      </c>
      <c r="E290" s="19" t="s">
        <v>1041</v>
      </c>
      <c r="F290" s="32">
        <v>2575000</v>
      </c>
      <c r="G290" s="32">
        <v>2220263</v>
      </c>
      <c r="H290" s="32">
        <f>SUM(F290-G290)</f>
        <v>354737</v>
      </c>
      <c r="I290" s="32">
        <v>0</v>
      </c>
      <c r="J290" s="31" t="s">
        <v>657</v>
      </c>
      <c r="K290" s="19" t="s">
        <v>834</v>
      </c>
      <c r="L290" s="19" t="s">
        <v>618</v>
      </c>
      <c r="M290" s="19" t="s">
        <v>1354</v>
      </c>
    </row>
    <row r="291" spans="1:13" s="8" customFormat="1" ht="140.25">
      <c r="A291" s="19">
        <v>285</v>
      </c>
      <c r="B291" s="19" t="s">
        <v>1642</v>
      </c>
      <c r="C291" s="19" t="s">
        <v>1043</v>
      </c>
      <c r="D291" s="19" t="s">
        <v>1047</v>
      </c>
      <c r="E291" s="19" t="s">
        <v>1046</v>
      </c>
      <c r="F291" s="32">
        <v>2213000</v>
      </c>
      <c r="G291" s="32">
        <v>392087</v>
      </c>
      <c r="H291" s="32">
        <f>SUM(F291-G291)</f>
        <v>1820913</v>
      </c>
      <c r="I291" s="32">
        <v>221419.21</v>
      </c>
      <c r="J291" s="31" t="s">
        <v>658</v>
      </c>
      <c r="K291" s="19" t="s">
        <v>834</v>
      </c>
      <c r="L291" s="19" t="s">
        <v>618</v>
      </c>
      <c r="M291" s="19" t="s">
        <v>1354</v>
      </c>
    </row>
    <row r="292" spans="1:13" s="8" customFormat="1" ht="140.25">
      <c r="A292" s="19">
        <v>286</v>
      </c>
      <c r="B292" s="19" t="s">
        <v>1643</v>
      </c>
      <c r="C292" s="19" t="s">
        <v>1043</v>
      </c>
      <c r="D292" s="19" t="s">
        <v>1048</v>
      </c>
      <c r="E292" s="19" t="s">
        <v>1049</v>
      </c>
      <c r="F292" s="32">
        <v>1</v>
      </c>
      <c r="G292" s="32">
        <v>0</v>
      </c>
      <c r="H292" s="32">
        <f>F292-G292</f>
        <v>1</v>
      </c>
      <c r="I292" s="32">
        <v>1024732.36</v>
      </c>
      <c r="J292" s="31" t="s">
        <v>659</v>
      </c>
      <c r="K292" s="19" t="s">
        <v>834</v>
      </c>
      <c r="L292" s="19" t="s">
        <v>618</v>
      </c>
      <c r="M292" s="19" t="s">
        <v>1354</v>
      </c>
    </row>
    <row r="293" spans="1:13" s="8" customFormat="1" ht="140.25">
      <c r="A293" s="19">
        <v>287</v>
      </c>
      <c r="B293" s="19" t="s">
        <v>2060</v>
      </c>
      <c r="C293" s="19" t="s">
        <v>1043</v>
      </c>
      <c r="D293" s="19" t="s">
        <v>1050</v>
      </c>
      <c r="E293" s="19" t="s">
        <v>1051</v>
      </c>
      <c r="F293" s="32">
        <v>2369005.61</v>
      </c>
      <c r="G293" s="32">
        <v>0</v>
      </c>
      <c r="H293" s="32">
        <v>2369005.61</v>
      </c>
      <c r="I293" s="32">
        <v>710252.91</v>
      </c>
      <c r="J293" s="31" t="s">
        <v>660</v>
      </c>
      <c r="K293" s="19" t="s">
        <v>834</v>
      </c>
      <c r="L293" s="19" t="s">
        <v>618</v>
      </c>
      <c r="M293" s="19" t="s">
        <v>1354</v>
      </c>
    </row>
    <row r="294" spans="1:13" s="8" customFormat="1" ht="140.25">
      <c r="A294" s="19">
        <v>288</v>
      </c>
      <c r="B294" s="19" t="s">
        <v>2061</v>
      </c>
      <c r="C294" s="19" t="s">
        <v>1043</v>
      </c>
      <c r="D294" s="19" t="s">
        <v>1052</v>
      </c>
      <c r="E294" s="19" t="s">
        <v>1051</v>
      </c>
      <c r="F294" s="32">
        <v>1544695.83</v>
      </c>
      <c r="G294" s="32">
        <v>0</v>
      </c>
      <c r="H294" s="32">
        <v>1544695.83</v>
      </c>
      <c r="I294" s="32">
        <v>0</v>
      </c>
      <c r="J294" s="31" t="s">
        <v>661</v>
      </c>
      <c r="K294" s="19" t="s">
        <v>834</v>
      </c>
      <c r="L294" s="19" t="s">
        <v>618</v>
      </c>
      <c r="M294" s="19" t="s">
        <v>1354</v>
      </c>
    </row>
    <row r="295" spans="1:13" s="8" customFormat="1" ht="140.25">
      <c r="A295" s="19">
        <v>289</v>
      </c>
      <c r="B295" s="19" t="s">
        <v>2062</v>
      </c>
      <c r="C295" s="19" t="s">
        <v>1043</v>
      </c>
      <c r="D295" s="19" t="s">
        <v>284</v>
      </c>
      <c r="E295" s="19" t="s">
        <v>285</v>
      </c>
      <c r="F295" s="32">
        <v>1544695.83</v>
      </c>
      <c r="G295" s="32">
        <v>0</v>
      </c>
      <c r="H295" s="32">
        <v>1544695.83</v>
      </c>
      <c r="I295" s="32">
        <v>1337072.5</v>
      </c>
      <c r="J295" s="31" t="s">
        <v>662</v>
      </c>
      <c r="K295" s="19" t="s">
        <v>834</v>
      </c>
      <c r="L295" s="19" t="s">
        <v>618</v>
      </c>
      <c r="M295" s="19" t="s">
        <v>1354</v>
      </c>
    </row>
    <row r="296" spans="1:13" s="8" customFormat="1" ht="140.25">
      <c r="A296" s="19">
        <v>290</v>
      </c>
      <c r="B296" s="19" t="s">
        <v>1644</v>
      </c>
      <c r="C296" s="19" t="s">
        <v>1043</v>
      </c>
      <c r="D296" s="19" t="s">
        <v>751</v>
      </c>
      <c r="E296" s="19" t="s">
        <v>752</v>
      </c>
      <c r="F296" s="32">
        <v>1544695.83</v>
      </c>
      <c r="G296" s="32">
        <v>0</v>
      </c>
      <c r="H296" s="32">
        <v>1544695.83</v>
      </c>
      <c r="I296" s="32">
        <v>0</v>
      </c>
      <c r="J296" s="31" t="s">
        <v>664</v>
      </c>
      <c r="K296" s="19" t="s">
        <v>834</v>
      </c>
      <c r="L296" s="19" t="s">
        <v>618</v>
      </c>
      <c r="M296" s="19" t="s">
        <v>1354</v>
      </c>
    </row>
    <row r="297" spans="1:13" s="8" customFormat="1" ht="140.25">
      <c r="A297" s="19">
        <v>291</v>
      </c>
      <c r="B297" s="19" t="s">
        <v>1644</v>
      </c>
      <c r="C297" s="19" t="s">
        <v>1043</v>
      </c>
      <c r="D297" s="19" t="s">
        <v>753</v>
      </c>
      <c r="E297" s="19" t="s">
        <v>1051</v>
      </c>
      <c r="F297" s="32">
        <v>1544695.83</v>
      </c>
      <c r="G297" s="32">
        <v>0</v>
      </c>
      <c r="H297" s="32">
        <v>1544695.83</v>
      </c>
      <c r="I297" s="32">
        <v>0</v>
      </c>
      <c r="J297" s="31" t="s">
        <v>665</v>
      </c>
      <c r="K297" s="19" t="s">
        <v>834</v>
      </c>
      <c r="L297" s="19" t="s">
        <v>618</v>
      </c>
      <c r="M297" s="19" t="s">
        <v>1354</v>
      </c>
    </row>
    <row r="298" spans="1:13" s="8" customFormat="1" ht="140.25">
      <c r="A298" s="19">
        <v>292</v>
      </c>
      <c r="B298" s="19" t="s">
        <v>1644</v>
      </c>
      <c r="C298" s="19" t="s">
        <v>1043</v>
      </c>
      <c r="D298" s="19" t="s">
        <v>983</v>
      </c>
      <c r="E298" s="19" t="s">
        <v>1051</v>
      </c>
      <c r="F298" s="32">
        <v>2369005.61</v>
      </c>
      <c r="G298" s="32">
        <v>0</v>
      </c>
      <c r="H298" s="32">
        <v>2369005.61</v>
      </c>
      <c r="I298" s="32">
        <v>0</v>
      </c>
      <c r="J298" s="31" t="s">
        <v>666</v>
      </c>
      <c r="K298" s="19" t="s">
        <v>834</v>
      </c>
      <c r="L298" s="19" t="s">
        <v>618</v>
      </c>
      <c r="M298" s="19" t="s">
        <v>1354</v>
      </c>
    </row>
    <row r="299" spans="1:13" s="8" customFormat="1" ht="140.25">
      <c r="A299" s="19">
        <v>293</v>
      </c>
      <c r="B299" s="19" t="s">
        <v>1645</v>
      </c>
      <c r="C299" s="19" t="s">
        <v>1043</v>
      </c>
      <c r="D299" s="19" t="s">
        <v>984</v>
      </c>
      <c r="E299" s="19" t="s">
        <v>985</v>
      </c>
      <c r="F299" s="32">
        <v>13111000</v>
      </c>
      <c r="G299" s="32">
        <f>F299-677253.94</f>
        <v>12433746.06</v>
      </c>
      <c r="H299" s="32">
        <f>SUM(F299-G299)</f>
        <v>677253.9399999995</v>
      </c>
      <c r="I299" s="32">
        <v>0</v>
      </c>
      <c r="J299" s="31" t="s">
        <v>1433</v>
      </c>
      <c r="K299" s="19" t="s">
        <v>834</v>
      </c>
      <c r="L299" s="19" t="s">
        <v>618</v>
      </c>
      <c r="M299" s="19" t="s">
        <v>1354</v>
      </c>
    </row>
    <row r="300" spans="1:13" s="8" customFormat="1" ht="140.25">
      <c r="A300" s="19">
        <v>294</v>
      </c>
      <c r="B300" s="19" t="s">
        <v>1646</v>
      </c>
      <c r="C300" s="19" t="s">
        <v>1043</v>
      </c>
      <c r="D300" s="19" t="s">
        <v>567</v>
      </c>
      <c r="E300" s="19" t="s">
        <v>568</v>
      </c>
      <c r="F300" s="32">
        <v>3347001</v>
      </c>
      <c r="G300" s="32">
        <f>F300-1770849.87</f>
        <v>1576151.13</v>
      </c>
      <c r="H300" s="32">
        <f>SUM(F300-G300)</f>
        <v>1770849.87</v>
      </c>
      <c r="I300" s="32">
        <v>0</v>
      </c>
      <c r="J300" s="31" t="s">
        <v>737</v>
      </c>
      <c r="K300" s="19" t="s">
        <v>834</v>
      </c>
      <c r="L300" s="19" t="s">
        <v>618</v>
      </c>
      <c r="M300" s="19" t="s">
        <v>1354</v>
      </c>
    </row>
    <row r="301" spans="1:13" s="8" customFormat="1" ht="140.25">
      <c r="A301" s="19">
        <v>295</v>
      </c>
      <c r="B301" s="19" t="s">
        <v>2063</v>
      </c>
      <c r="C301" s="19" t="s">
        <v>1043</v>
      </c>
      <c r="D301" s="19" t="s">
        <v>296</v>
      </c>
      <c r="E301" s="19" t="s">
        <v>297</v>
      </c>
      <c r="F301" s="32">
        <v>1179252.1</v>
      </c>
      <c r="G301" s="32">
        <v>0</v>
      </c>
      <c r="H301" s="32">
        <v>1179252.1</v>
      </c>
      <c r="I301" s="32">
        <v>0</v>
      </c>
      <c r="J301" s="31" t="s">
        <v>738</v>
      </c>
      <c r="K301" s="19" t="s">
        <v>834</v>
      </c>
      <c r="L301" s="19" t="s">
        <v>618</v>
      </c>
      <c r="M301" s="19" t="s">
        <v>1354</v>
      </c>
    </row>
    <row r="302" spans="1:13" s="8" customFormat="1" ht="140.25">
      <c r="A302" s="19">
        <v>296</v>
      </c>
      <c r="B302" s="19" t="s">
        <v>2064</v>
      </c>
      <c r="C302" s="19" t="s">
        <v>1043</v>
      </c>
      <c r="D302" s="19" t="s">
        <v>298</v>
      </c>
      <c r="E302" s="19" t="s">
        <v>297</v>
      </c>
      <c r="F302" s="32">
        <v>1179252.1</v>
      </c>
      <c r="G302" s="32">
        <v>0</v>
      </c>
      <c r="H302" s="32">
        <v>1179252.1</v>
      </c>
      <c r="I302" s="32">
        <v>0</v>
      </c>
      <c r="J302" s="31" t="s">
        <v>739</v>
      </c>
      <c r="K302" s="19" t="s">
        <v>834</v>
      </c>
      <c r="L302" s="19" t="s">
        <v>618</v>
      </c>
      <c r="M302" s="19" t="s">
        <v>1354</v>
      </c>
    </row>
    <row r="303" spans="1:13" s="8" customFormat="1" ht="140.25">
      <c r="A303" s="19">
        <v>297</v>
      </c>
      <c r="B303" s="19" t="s">
        <v>2065</v>
      </c>
      <c r="C303" s="19" t="s">
        <v>1043</v>
      </c>
      <c r="D303" s="19" t="s">
        <v>299</v>
      </c>
      <c r="E303" s="19" t="s">
        <v>297</v>
      </c>
      <c r="F303" s="32">
        <v>2282000</v>
      </c>
      <c r="G303" s="32">
        <v>1102757</v>
      </c>
      <c r="H303" s="32">
        <f>SUM(F303-G303)</f>
        <v>1179243</v>
      </c>
      <c r="I303" s="32">
        <v>0</v>
      </c>
      <c r="J303" s="31" t="s">
        <v>740</v>
      </c>
      <c r="K303" s="19" t="s">
        <v>834</v>
      </c>
      <c r="L303" s="19" t="s">
        <v>618</v>
      </c>
      <c r="M303" s="19" t="s">
        <v>1354</v>
      </c>
    </row>
    <row r="304" spans="1:13" s="8" customFormat="1" ht="140.25">
      <c r="A304" s="19">
        <v>298</v>
      </c>
      <c r="B304" s="19" t="s">
        <v>2066</v>
      </c>
      <c r="C304" s="19" t="s">
        <v>1043</v>
      </c>
      <c r="D304" s="19" t="s">
        <v>300</v>
      </c>
      <c r="E304" s="19" t="s">
        <v>297</v>
      </c>
      <c r="F304" s="32">
        <v>2282000</v>
      </c>
      <c r="G304" s="32">
        <v>1102748</v>
      </c>
      <c r="H304" s="32">
        <f>SUM(F304-G304)</f>
        <v>1179252</v>
      </c>
      <c r="I304" s="32">
        <v>556222.16</v>
      </c>
      <c r="J304" s="31" t="s">
        <v>741</v>
      </c>
      <c r="K304" s="19" t="s">
        <v>834</v>
      </c>
      <c r="L304" s="19" t="s">
        <v>618</v>
      </c>
      <c r="M304" s="19" t="s">
        <v>1354</v>
      </c>
    </row>
    <row r="305" spans="1:13" s="8" customFormat="1" ht="140.25">
      <c r="A305" s="19">
        <v>299</v>
      </c>
      <c r="B305" s="19" t="s">
        <v>2067</v>
      </c>
      <c r="C305" s="19" t="s">
        <v>1043</v>
      </c>
      <c r="D305" s="19" t="s">
        <v>301</v>
      </c>
      <c r="E305" s="19" t="s">
        <v>297</v>
      </c>
      <c r="F305" s="32">
        <v>2282000</v>
      </c>
      <c r="G305" s="32">
        <v>1102757</v>
      </c>
      <c r="H305" s="32">
        <f>SUM(F305-G305)</f>
        <v>1179243</v>
      </c>
      <c r="I305" s="32">
        <v>0</v>
      </c>
      <c r="J305" s="31" t="s">
        <v>742</v>
      </c>
      <c r="K305" s="19" t="s">
        <v>834</v>
      </c>
      <c r="L305" s="19" t="s">
        <v>618</v>
      </c>
      <c r="M305" s="19" t="s">
        <v>1354</v>
      </c>
    </row>
    <row r="306" spans="1:13" s="8" customFormat="1" ht="140.25">
      <c r="A306" s="19">
        <v>300</v>
      </c>
      <c r="B306" s="19" t="s">
        <v>1647</v>
      </c>
      <c r="C306" s="19" t="s">
        <v>1043</v>
      </c>
      <c r="D306" s="19" t="s">
        <v>302</v>
      </c>
      <c r="E306" s="19" t="s">
        <v>297</v>
      </c>
      <c r="F306" s="32">
        <v>2282000</v>
      </c>
      <c r="G306" s="32">
        <v>1102757</v>
      </c>
      <c r="H306" s="32">
        <f>SUM(F306-G306)</f>
        <v>1179243</v>
      </c>
      <c r="I306" s="32">
        <v>0</v>
      </c>
      <c r="J306" s="31" t="s">
        <v>743</v>
      </c>
      <c r="K306" s="19" t="s">
        <v>834</v>
      </c>
      <c r="L306" s="19" t="s">
        <v>618</v>
      </c>
      <c r="M306" s="19" t="s">
        <v>1354</v>
      </c>
    </row>
    <row r="307" spans="1:13" s="8" customFormat="1" ht="140.25">
      <c r="A307" s="19">
        <v>301</v>
      </c>
      <c r="B307" s="19" t="s">
        <v>1648</v>
      </c>
      <c r="C307" s="19" t="s">
        <v>1043</v>
      </c>
      <c r="D307" s="19" t="s">
        <v>1011</v>
      </c>
      <c r="E307" s="19" t="s">
        <v>23</v>
      </c>
      <c r="F307" s="32">
        <v>511074.22</v>
      </c>
      <c r="G307" s="32">
        <v>0</v>
      </c>
      <c r="H307" s="32">
        <v>511074.22</v>
      </c>
      <c r="I307" s="32">
        <v>0</v>
      </c>
      <c r="J307" s="31" t="s">
        <v>744</v>
      </c>
      <c r="K307" s="19" t="s">
        <v>834</v>
      </c>
      <c r="L307" s="19" t="s">
        <v>618</v>
      </c>
      <c r="M307" s="19" t="s">
        <v>1354</v>
      </c>
    </row>
    <row r="308" spans="1:13" s="8" customFormat="1" ht="140.25">
      <c r="A308" s="19">
        <v>302</v>
      </c>
      <c r="B308" s="19" t="s">
        <v>1667</v>
      </c>
      <c r="C308" s="19" t="s">
        <v>1043</v>
      </c>
      <c r="D308" s="19" t="s">
        <v>24</v>
      </c>
      <c r="E308" s="19" t="s">
        <v>25</v>
      </c>
      <c r="F308" s="32">
        <v>0</v>
      </c>
      <c r="G308" s="32">
        <v>0</v>
      </c>
      <c r="H308" s="32">
        <v>0</v>
      </c>
      <c r="I308" s="32">
        <v>0</v>
      </c>
      <c r="J308" s="31" t="s">
        <v>745</v>
      </c>
      <c r="K308" s="19" t="s">
        <v>834</v>
      </c>
      <c r="L308" s="19" t="s">
        <v>618</v>
      </c>
      <c r="M308" s="19" t="s">
        <v>1354</v>
      </c>
    </row>
    <row r="309" spans="1:13" s="8" customFormat="1" ht="140.25">
      <c r="A309" s="19">
        <v>303</v>
      </c>
      <c r="B309" s="19" t="s">
        <v>1649</v>
      </c>
      <c r="C309" s="19" t="s">
        <v>1043</v>
      </c>
      <c r="D309" s="19" t="s">
        <v>26</v>
      </c>
      <c r="E309" s="19" t="s">
        <v>27</v>
      </c>
      <c r="F309" s="32">
        <v>629000</v>
      </c>
      <c r="G309" s="32">
        <v>629000</v>
      </c>
      <c r="H309" s="32">
        <v>0</v>
      </c>
      <c r="I309" s="32">
        <v>0</v>
      </c>
      <c r="J309" s="31" t="s">
        <v>746</v>
      </c>
      <c r="K309" s="19" t="s">
        <v>834</v>
      </c>
      <c r="L309" s="19" t="s">
        <v>618</v>
      </c>
      <c r="M309" s="19" t="s">
        <v>1354</v>
      </c>
    </row>
    <row r="310" spans="1:13" s="8" customFormat="1" ht="140.25">
      <c r="A310" s="19">
        <v>304</v>
      </c>
      <c r="B310" s="19" t="s">
        <v>1650</v>
      </c>
      <c r="C310" s="19" t="s">
        <v>1043</v>
      </c>
      <c r="D310" s="19" t="s">
        <v>28</v>
      </c>
      <c r="E310" s="19" t="s">
        <v>29</v>
      </c>
      <c r="F310" s="32">
        <v>1670000</v>
      </c>
      <c r="G310" s="32">
        <f>F310-120445.23</f>
        <v>1549554.77</v>
      </c>
      <c r="H310" s="32">
        <f>SUM(F310-G310)</f>
        <v>120445.22999999998</v>
      </c>
      <c r="I310" s="32">
        <v>1903991.24</v>
      </c>
      <c r="J310" s="31" t="s">
        <v>67</v>
      </c>
      <c r="K310" s="19" t="s">
        <v>834</v>
      </c>
      <c r="L310" s="19" t="s">
        <v>618</v>
      </c>
      <c r="M310" s="19" t="s">
        <v>1354</v>
      </c>
    </row>
    <row r="311" spans="1:13" s="8" customFormat="1" ht="140.25">
      <c r="A311" s="19">
        <v>305</v>
      </c>
      <c r="B311" s="19" t="s">
        <v>1651</v>
      </c>
      <c r="C311" s="19" t="s">
        <v>1043</v>
      </c>
      <c r="D311" s="19" t="s">
        <v>30</v>
      </c>
      <c r="E311" s="19" t="s">
        <v>31</v>
      </c>
      <c r="F311" s="32">
        <v>5393000</v>
      </c>
      <c r="G311" s="32">
        <v>1286511</v>
      </c>
      <c r="H311" s="32">
        <f>SUM(F311-G311)</f>
        <v>4106489</v>
      </c>
      <c r="I311" s="32">
        <v>48134.61</v>
      </c>
      <c r="J311" s="31" t="s">
        <v>68</v>
      </c>
      <c r="K311" s="19" t="s">
        <v>834</v>
      </c>
      <c r="L311" s="19" t="s">
        <v>618</v>
      </c>
      <c r="M311" s="19" t="s">
        <v>1354</v>
      </c>
    </row>
    <row r="312" spans="1:13" s="72" customFormat="1" ht="140.25">
      <c r="A312" s="19">
        <v>306</v>
      </c>
      <c r="B312" s="19" t="s">
        <v>1652</v>
      </c>
      <c r="C312" s="19" t="s">
        <v>1043</v>
      </c>
      <c r="D312" s="19" t="s">
        <v>32</v>
      </c>
      <c r="E312" s="19" t="s">
        <v>33</v>
      </c>
      <c r="F312" s="32">
        <v>8572000</v>
      </c>
      <c r="G312" s="32">
        <f>F312-1671775.75</f>
        <v>6900224.25</v>
      </c>
      <c r="H312" s="32">
        <f>SUM(F312-G312)</f>
        <v>1671775.75</v>
      </c>
      <c r="I312" s="32">
        <v>68752267.95</v>
      </c>
      <c r="J312" s="31" t="s">
        <v>69</v>
      </c>
      <c r="K312" s="19" t="s">
        <v>834</v>
      </c>
      <c r="L312" s="19" t="s">
        <v>618</v>
      </c>
      <c r="M312" s="19" t="s">
        <v>1354</v>
      </c>
    </row>
    <row r="313" spans="1:13" s="8" customFormat="1" ht="137.25" customHeight="1">
      <c r="A313" s="19">
        <v>307</v>
      </c>
      <c r="B313" s="19" t="s">
        <v>1653</v>
      </c>
      <c r="C313" s="19" t="s">
        <v>34</v>
      </c>
      <c r="D313" s="19" t="s">
        <v>35</v>
      </c>
      <c r="E313" s="19">
        <v>20718.75</v>
      </c>
      <c r="F313" s="32">
        <v>48625000</v>
      </c>
      <c r="G313" s="32">
        <f>F313-10355898.09</f>
        <v>38269101.91</v>
      </c>
      <c r="H313" s="32">
        <f>SUM(F313-G313)</f>
        <v>10355898.090000004</v>
      </c>
      <c r="I313" s="32">
        <v>0</v>
      </c>
      <c r="J313" s="31" t="s">
        <v>2144</v>
      </c>
      <c r="K313" s="19" t="s">
        <v>834</v>
      </c>
      <c r="L313" s="19" t="s">
        <v>618</v>
      </c>
      <c r="M313" s="19" t="s">
        <v>1354</v>
      </c>
    </row>
    <row r="314" spans="1:13" s="3" customFormat="1" ht="12.75">
      <c r="A314" s="19"/>
      <c r="B314" s="120" t="s">
        <v>547</v>
      </c>
      <c r="C314" s="120"/>
      <c r="D314" s="120"/>
      <c r="E314" s="120"/>
      <c r="F314" s="120"/>
      <c r="G314" s="120"/>
      <c r="H314" s="120"/>
      <c r="I314" s="120"/>
      <c r="J314" s="120"/>
      <c r="K314" s="120"/>
      <c r="L314" s="120"/>
      <c r="M314" s="120"/>
    </row>
    <row r="315" spans="1:13" s="8" customFormat="1" ht="63.75">
      <c r="A315" s="19"/>
      <c r="B315" s="19" t="s">
        <v>548</v>
      </c>
      <c r="C315" s="19" t="s">
        <v>34</v>
      </c>
      <c r="D315" s="19" t="s">
        <v>35</v>
      </c>
      <c r="E315" s="19">
        <v>7100</v>
      </c>
      <c r="F315" s="32">
        <v>0</v>
      </c>
      <c r="G315" s="32">
        <v>0</v>
      </c>
      <c r="H315" s="32">
        <v>0</v>
      </c>
      <c r="I315" s="32">
        <v>0</v>
      </c>
      <c r="J315" s="31" t="s">
        <v>36</v>
      </c>
      <c r="K315" s="19" t="s">
        <v>834</v>
      </c>
      <c r="L315" s="19" t="s">
        <v>618</v>
      </c>
      <c r="M315" s="19" t="s">
        <v>1354</v>
      </c>
    </row>
    <row r="316" spans="1:13" s="8" customFormat="1" ht="63.75">
      <c r="A316" s="19"/>
      <c r="B316" s="19" t="s">
        <v>549</v>
      </c>
      <c r="C316" s="19" t="s">
        <v>34</v>
      </c>
      <c r="D316" s="19" t="s">
        <v>35</v>
      </c>
      <c r="E316" s="19">
        <v>913</v>
      </c>
      <c r="F316" s="32">
        <v>855735.97</v>
      </c>
      <c r="G316" s="32">
        <v>0</v>
      </c>
      <c r="H316" s="32">
        <v>855735.97</v>
      </c>
      <c r="I316" s="32">
        <v>0</v>
      </c>
      <c r="J316" s="31" t="s">
        <v>36</v>
      </c>
      <c r="K316" s="19" t="s">
        <v>834</v>
      </c>
      <c r="L316" s="19" t="s">
        <v>618</v>
      </c>
      <c r="M316" s="19" t="s">
        <v>1354</v>
      </c>
    </row>
    <row r="317" spans="1:13" s="8" customFormat="1" ht="63.75">
      <c r="A317" s="19"/>
      <c r="B317" s="19" t="s">
        <v>550</v>
      </c>
      <c r="C317" s="19" t="s">
        <v>34</v>
      </c>
      <c r="D317" s="19" t="s">
        <v>35</v>
      </c>
      <c r="E317" s="19">
        <v>1143</v>
      </c>
      <c r="F317" s="32">
        <v>1071253.93</v>
      </c>
      <c r="G317" s="32">
        <v>0</v>
      </c>
      <c r="H317" s="32">
        <v>1071253.93</v>
      </c>
      <c r="I317" s="32">
        <v>0</v>
      </c>
      <c r="J317" s="31" t="s">
        <v>36</v>
      </c>
      <c r="K317" s="19" t="s">
        <v>834</v>
      </c>
      <c r="L317" s="19" t="s">
        <v>618</v>
      </c>
      <c r="M317" s="19" t="s">
        <v>1354</v>
      </c>
    </row>
    <row r="318" spans="1:13" s="8" customFormat="1" ht="63.75">
      <c r="A318" s="19"/>
      <c r="B318" s="19" t="s">
        <v>551</v>
      </c>
      <c r="C318" s="19" t="s">
        <v>34</v>
      </c>
      <c r="D318" s="19" t="s">
        <v>35</v>
      </c>
      <c r="E318" s="19">
        <v>809</v>
      </c>
      <c r="F318" s="32">
        <v>758115.17</v>
      </c>
      <c r="G318" s="32">
        <v>0</v>
      </c>
      <c r="H318" s="32">
        <v>758115.17</v>
      </c>
      <c r="I318" s="32">
        <v>0</v>
      </c>
      <c r="J318" s="31" t="s">
        <v>36</v>
      </c>
      <c r="K318" s="19" t="s">
        <v>834</v>
      </c>
      <c r="L318" s="19" t="s">
        <v>618</v>
      </c>
      <c r="M318" s="19" t="s">
        <v>1354</v>
      </c>
    </row>
    <row r="319" spans="1:13" s="8" customFormat="1" ht="63.75">
      <c r="A319" s="19"/>
      <c r="B319" s="19" t="s">
        <v>552</v>
      </c>
      <c r="C319" s="19" t="s">
        <v>34</v>
      </c>
      <c r="D319" s="19" t="s">
        <v>35</v>
      </c>
      <c r="E319" s="19">
        <v>925</v>
      </c>
      <c r="F319" s="32">
        <v>867044.84</v>
      </c>
      <c r="G319" s="32">
        <v>0</v>
      </c>
      <c r="H319" s="32">
        <v>867044.84</v>
      </c>
      <c r="I319" s="32">
        <v>0</v>
      </c>
      <c r="J319" s="31" t="s">
        <v>36</v>
      </c>
      <c r="K319" s="19" t="s">
        <v>834</v>
      </c>
      <c r="L319" s="19" t="s">
        <v>618</v>
      </c>
      <c r="M319" s="19" t="s">
        <v>1354</v>
      </c>
    </row>
    <row r="320" spans="1:13" s="8" customFormat="1" ht="63.75">
      <c r="A320" s="19"/>
      <c r="B320" s="19" t="s">
        <v>553</v>
      </c>
      <c r="C320" s="19" t="s">
        <v>34</v>
      </c>
      <c r="D320" s="19" t="s">
        <v>35</v>
      </c>
      <c r="E320" s="19">
        <v>823.5</v>
      </c>
      <c r="F320" s="32">
        <v>771751.81</v>
      </c>
      <c r="G320" s="32">
        <v>0</v>
      </c>
      <c r="H320" s="32">
        <v>771751.81</v>
      </c>
      <c r="I320" s="32">
        <v>0</v>
      </c>
      <c r="J320" s="31" t="s">
        <v>36</v>
      </c>
      <c r="K320" s="19" t="s">
        <v>834</v>
      </c>
      <c r="L320" s="19" t="s">
        <v>618</v>
      </c>
      <c r="M320" s="19" t="s">
        <v>1354</v>
      </c>
    </row>
    <row r="321" spans="1:13" s="8" customFormat="1" ht="63.75">
      <c r="A321" s="19"/>
      <c r="B321" s="19" t="s">
        <v>554</v>
      </c>
      <c r="C321" s="19" t="s">
        <v>34</v>
      </c>
      <c r="D321" s="19" t="s">
        <v>35</v>
      </c>
      <c r="E321" s="19">
        <v>672</v>
      </c>
      <c r="F321" s="32">
        <v>749688.6</v>
      </c>
      <c r="G321" s="32">
        <v>0</v>
      </c>
      <c r="H321" s="32">
        <v>749688.6</v>
      </c>
      <c r="I321" s="32">
        <v>0</v>
      </c>
      <c r="J321" s="31" t="s">
        <v>36</v>
      </c>
      <c r="K321" s="19" t="s">
        <v>834</v>
      </c>
      <c r="L321" s="19" t="s">
        <v>618</v>
      </c>
      <c r="M321" s="19" t="s">
        <v>1354</v>
      </c>
    </row>
    <row r="322" spans="1:13" s="8" customFormat="1" ht="63.75">
      <c r="A322" s="19"/>
      <c r="B322" s="19" t="s">
        <v>555</v>
      </c>
      <c r="C322" s="19" t="s">
        <v>34</v>
      </c>
      <c r="D322" s="19" t="s">
        <v>35</v>
      </c>
      <c r="E322" s="19">
        <v>689</v>
      </c>
      <c r="F322" s="32">
        <v>768752.48</v>
      </c>
      <c r="G322" s="32">
        <v>0</v>
      </c>
      <c r="H322" s="32">
        <v>768752.48</v>
      </c>
      <c r="I322" s="32">
        <v>0</v>
      </c>
      <c r="J322" s="31" t="s">
        <v>36</v>
      </c>
      <c r="K322" s="19" t="s">
        <v>834</v>
      </c>
      <c r="L322" s="19" t="s">
        <v>618</v>
      </c>
      <c r="M322" s="19" t="s">
        <v>1354</v>
      </c>
    </row>
    <row r="323" spans="1:13" s="8" customFormat="1" ht="63.75">
      <c r="A323" s="19"/>
      <c r="B323" s="19" t="s">
        <v>556</v>
      </c>
      <c r="C323" s="19" t="s">
        <v>34</v>
      </c>
      <c r="D323" s="19" t="s">
        <v>35</v>
      </c>
      <c r="E323" s="19">
        <v>1331</v>
      </c>
      <c r="F323" s="32">
        <v>1485313.49</v>
      </c>
      <c r="G323" s="32">
        <v>0</v>
      </c>
      <c r="H323" s="32">
        <v>1485313.49</v>
      </c>
      <c r="I323" s="32">
        <v>0</v>
      </c>
      <c r="J323" s="31" t="s">
        <v>36</v>
      </c>
      <c r="K323" s="19" t="s">
        <v>834</v>
      </c>
      <c r="L323" s="19" t="s">
        <v>618</v>
      </c>
      <c r="M323" s="19" t="s">
        <v>1354</v>
      </c>
    </row>
    <row r="324" spans="1:13" s="8" customFormat="1" ht="63.75">
      <c r="A324" s="19"/>
      <c r="B324" s="19" t="s">
        <v>557</v>
      </c>
      <c r="C324" s="19" t="s">
        <v>34</v>
      </c>
      <c r="D324" s="19" t="s">
        <v>35</v>
      </c>
      <c r="E324" s="19">
        <v>1024.5</v>
      </c>
      <c r="F324" s="32">
        <v>1143128.2</v>
      </c>
      <c r="G324" s="32">
        <v>0</v>
      </c>
      <c r="H324" s="32">
        <v>1143128.2</v>
      </c>
      <c r="I324" s="32">
        <v>0</v>
      </c>
      <c r="J324" s="31" t="s">
        <v>36</v>
      </c>
      <c r="K324" s="19" t="s">
        <v>834</v>
      </c>
      <c r="L324" s="19" t="s">
        <v>618</v>
      </c>
      <c r="M324" s="19" t="s">
        <v>1354</v>
      </c>
    </row>
    <row r="325" spans="1:13" s="8" customFormat="1" ht="63.75">
      <c r="A325" s="19"/>
      <c r="B325" s="19" t="s">
        <v>558</v>
      </c>
      <c r="C325" s="19" t="s">
        <v>34</v>
      </c>
      <c r="D325" s="19" t="s">
        <v>35</v>
      </c>
      <c r="E325" s="19">
        <v>727.2</v>
      </c>
      <c r="F325" s="32">
        <v>1514926.28</v>
      </c>
      <c r="G325" s="32">
        <v>0</v>
      </c>
      <c r="H325" s="32">
        <v>1514926.28</v>
      </c>
      <c r="I325" s="32">
        <v>0</v>
      </c>
      <c r="J325" s="31" t="s">
        <v>36</v>
      </c>
      <c r="K325" s="19" t="s">
        <v>834</v>
      </c>
      <c r="L325" s="19" t="s">
        <v>618</v>
      </c>
      <c r="M325" s="19" t="s">
        <v>1354</v>
      </c>
    </row>
    <row r="326" spans="1:13" s="8" customFormat="1" ht="63.75">
      <c r="A326" s="19"/>
      <c r="B326" s="19" t="s">
        <v>559</v>
      </c>
      <c r="C326" s="19" t="s">
        <v>34</v>
      </c>
      <c r="D326" s="19" t="s">
        <v>35</v>
      </c>
      <c r="E326" s="19">
        <v>895.8</v>
      </c>
      <c r="F326" s="32">
        <v>1866230.12</v>
      </c>
      <c r="G326" s="32">
        <v>0</v>
      </c>
      <c r="H326" s="32">
        <v>1866230.12</v>
      </c>
      <c r="I326" s="32">
        <v>0</v>
      </c>
      <c r="J326" s="31" t="s">
        <v>36</v>
      </c>
      <c r="K326" s="19" t="s">
        <v>834</v>
      </c>
      <c r="L326" s="19" t="s">
        <v>618</v>
      </c>
      <c r="M326" s="19" t="s">
        <v>1354</v>
      </c>
    </row>
    <row r="327" spans="1:13" s="8" customFormat="1" ht="63.75">
      <c r="A327" s="19"/>
      <c r="B327" s="19" t="s">
        <v>560</v>
      </c>
      <c r="C327" s="19" t="s">
        <v>34</v>
      </c>
      <c r="D327" s="19" t="s">
        <v>35</v>
      </c>
      <c r="E327" s="19">
        <v>784</v>
      </c>
      <c r="F327" s="32">
        <v>1633388.85</v>
      </c>
      <c r="G327" s="32">
        <v>0</v>
      </c>
      <c r="H327" s="32">
        <v>1633388.85</v>
      </c>
      <c r="I327" s="32">
        <v>0</v>
      </c>
      <c r="J327" s="31" t="s">
        <v>36</v>
      </c>
      <c r="K327" s="19" t="s">
        <v>834</v>
      </c>
      <c r="L327" s="19" t="s">
        <v>618</v>
      </c>
      <c r="M327" s="19" t="s">
        <v>1354</v>
      </c>
    </row>
    <row r="328" spans="1:13" s="8" customFormat="1" ht="63.75">
      <c r="A328" s="19"/>
      <c r="B328" s="19" t="s">
        <v>561</v>
      </c>
      <c r="C328" s="19" t="s">
        <v>34</v>
      </c>
      <c r="D328" s="19" t="s">
        <v>35</v>
      </c>
      <c r="E328" s="19">
        <v>1015.55</v>
      </c>
      <c r="F328" s="32">
        <v>2115994.45</v>
      </c>
      <c r="G328" s="32">
        <v>0</v>
      </c>
      <c r="H328" s="32">
        <v>2115994.45</v>
      </c>
      <c r="I328" s="32">
        <v>0</v>
      </c>
      <c r="J328" s="31" t="s">
        <v>36</v>
      </c>
      <c r="K328" s="19" t="s">
        <v>834</v>
      </c>
      <c r="L328" s="19" t="s">
        <v>618</v>
      </c>
      <c r="M328" s="19" t="s">
        <v>1354</v>
      </c>
    </row>
    <row r="329" spans="1:13" s="8" customFormat="1" ht="63.75">
      <c r="A329" s="19"/>
      <c r="B329" s="19" t="s">
        <v>654</v>
      </c>
      <c r="C329" s="19" t="s">
        <v>34</v>
      </c>
      <c r="D329" s="19" t="s">
        <v>35</v>
      </c>
      <c r="E329" s="19">
        <v>510.7</v>
      </c>
      <c r="F329" s="32">
        <v>1063832.9</v>
      </c>
      <c r="G329" s="32">
        <v>0</v>
      </c>
      <c r="H329" s="32">
        <v>1063832.9</v>
      </c>
      <c r="I329" s="32">
        <v>0</v>
      </c>
      <c r="J329" s="31" t="s">
        <v>36</v>
      </c>
      <c r="K329" s="19" t="s">
        <v>834</v>
      </c>
      <c r="L329" s="19" t="s">
        <v>618</v>
      </c>
      <c r="M329" s="19" t="s">
        <v>1354</v>
      </c>
    </row>
    <row r="330" spans="1:13" s="8" customFormat="1" ht="63.75">
      <c r="A330" s="19"/>
      <c r="B330" s="19" t="s">
        <v>655</v>
      </c>
      <c r="C330" s="19" t="s">
        <v>34</v>
      </c>
      <c r="D330" s="19" t="s">
        <v>35</v>
      </c>
      <c r="E330" s="19">
        <v>516.1</v>
      </c>
      <c r="F330" s="32">
        <v>1075504.12</v>
      </c>
      <c r="G330" s="32">
        <v>0</v>
      </c>
      <c r="H330" s="32">
        <v>1075504.12</v>
      </c>
      <c r="I330" s="32">
        <v>0</v>
      </c>
      <c r="J330" s="31" t="s">
        <v>36</v>
      </c>
      <c r="K330" s="19" t="s">
        <v>834</v>
      </c>
      <c r="L330" s="19" t="s">
        <v>618</v>
      </c>
      <c r="M330" s="19" t="s">
        <v>1354</v>
      </c>
    </row>
    <row r="331" spans="1:13" s="8" customFormat="1" ht="63.75">
      <c r="A331" s="19"/>
      <c r="B331" s="19" t="s">
        <v>656</v>
      </c>
      <c r="C331" s="19" t="s">
        <v>34</v>
      </c>
      <c r="D331" s="19" t="s">
        <v>35</v>
      </c>
      <c r="E331" s="19">
        <v>839.4</v>
      </c>
      <c r="F331" s="32">
        <v>1749517.88</v>
      </c>
      <c r="G331" s="32">
        <v>0</v>
      </c>
      <c r="H331" s="32">
        <v>1749517.88</v>
      </c>
      <c r="I331" s="32">
        <v>0</v>
      </c>
      <c r="J331" s="31" t="s">
        <v>36</v>
      </c>
      <c r="K331" s="19" t="s">
        <v>834</v>
      </c>
      <c r="L331" s="19" t="s">
        <v>618</v>
      </c>
      <c r="M331" s="19" t="s">
        <v>1354</v>
      </c>
    </row>
    <row r="332" spans="1:13" s="8" customFormat="1" ht="140.25">
      <c r="A332" s="19">
        <v>308</v>
      </c>
      <c r="B332" s="19" t="s">
        <v>1654</v>
      </c>
      <c r="C332" s="19" t="s">
        <v>34</v>
      </c>
      <c r="D332" s="19" t="s">
        <v>37</v>
      </c>
      <c r="E332" s="19" t="s">
        <v>38</v>
      </c>
      <c r="F332" s="32">
        <v>89892000</v>
      </c>
      <c r="G332" s="32">
        <f>F332-37221631.67</f>
        <v>52670368.33</v>
      </c>
      <c r="H332" s="32">
        <f>SUM(F332-G332)</f>
        <v>37221631.67</v>
      </c>
      <c r="I332" s="32">
        <v>11239552</v>
      </c>
      <c r="J332" s="31" t="s">
        <v>70</v>
      </c>
      <c r="K332" s="19" t="s">
        <v>834</v>
      </c>
      <c r="L332" s="19" t="s">
        <v>618</v>
      </c>
      <c r="M332" s="19" t="s">
        <v>1354</v>
      </c>
    </row>
    <row r="333" spans="1:13" s="3" customFormat="1" ht="12.75">
      <c r="A333" s="19"/>
      <c r="B333" s="120" t="s">
        <v>547</v>
      </c>
      <c r="C333" s="120"/>
      <c r="D333" s="120"/>
      <c r="E333" s="120"/>
      <c r="F333" s="120"/>
      <c r="G333" s="120"/>
      <c r="H333" s="120"/>
      <c r="I333" s="120"/>
      <c r="J333" s="120"/>
      <c r="K333" s="120"/>
      <c r="L333" s="120"/>
      <c r="M333" s="120"/>
    </row>
    <row r="334" spans="1:13" s="8" customFormat="1" ht="63.75">
      <c r="A334" s="19"/>
      <c r="B334" s="19" t="s">
        <v>51</v>
      </c>
      <c r="C334" s="19" t="s">
        <v>34</v>
      </c>
      <c r="D334" s="19" t="s">
        <v>37</v>
      </c>
      <c r="E334" s="19">
        <v>4800</v>
      </c>
      <c r="F334" s="19">
        <v>19725047.34</v>
      </c>
      <c r="G334" s="32">
        <v>0</v>
      </c>
      <c r="H334" s="19">
        <v>19725047.34</v>
      </c>
      <c r="I334" s="32">
        <v>0</v>
      </c>
      <c r="J334" s="31" t="s">
        <v>39</v>
      </c>
      <c r="K334" s="19" t="s">
        <v>834</v>
      </c>
      <c r="L334" s="19" t="s">
        <v>618</v>
      </c>
      <c r="M334" s="19" t="s">
        <v>1354</v>
      </c>
    </row>
    <row r="335" spans="1:13" s="8" customFormat="1" ht="63.75">
      <c r="A335" s="19"/>
      <c r="B335" s="19" t="s">
        <v>52</v>
      </c>
      <c r="C335" s="19" t="s">
        <v>34</v>
      </c>
      <c r="D335" s="19" t="s">
        <v>37</v>
      </c>
      <c r="E335" s="19">
        <v>336.5</v>
      </c>
      <c r="F335" s="19">
        <v>1305674.31</v>
      </c>
      <c r="G335" s="32">
        <v>0</v>
      </c>
      <c r="H335" s="19">
        <v>1305674.31</v>
      </c>
      <c r="I335" s="32">
        <v>0</v>
      </c>
      <c r="J335" s="31" t="s">
        <v>39</v>
      </c>
      <c r="K335" s="19" t="s">
        <v>834</v>
      </c>
      <c r="L335" s="19" t="s">
        <v>618</v>
      </c>
      <c r="M335" s="19" t="s">
        <v>1354</v>
      </c>
    </row>
    <row r="336" spans="1:13" s="8" customFormat="1" ht="63.75">
      <c r="A336" s="19"/>
      <c r="B336" s="19" t="s">
        <v>53</v>
      </c>
      <c r="C336" s="19" t="s">
        <v>34</v>
      </c>
      <c r="D336" s="19" t="s">
        <v>37</v>
      </c>
      <c r="E336" s="19">
        <v>516.5</v>
      </c>
      <c r="F336" s="19">
        <v>0</v>
      </c>
      <c r="G336" s="32">
        <v>0</v>
      </c>
      <c r="H336" s="19">
        <v>0</v>
      </c>
      <c r="I336" s="32">
        <v>0</v>
      </c>
      <c r="J336" s="31" t="s">
        <v>39</v>
      </c>
      <c r="K336" s="19" t="s">
        <v>834</v>
      </c>
      <c r="L336" s="19" t="s">
        <v>618</v>
      </c>
      <c r="M336" s="19" t="s">
        <v>1354</v>
      </c>
    </row>
    <row r="337" spans="1:13" s="8" customFormat="1" ht="63.75">
      <c r="A337" s="19"/>
      <c r="B337" s="19" t="s">
        <v>54</v>
      </c>
      <c r="C337" s="19" t="s">
        <v>34</v>
      </c>
      <c r="D337" s="19" t="s">
        <v>37</v>
      </c>
      <c r="E337" s="19">
        <v>377</v>
      </c>
      <c r="F337" s="19">
        <v>968330.24</v>
      </c>
      <c r="G337" s="32">
        <v>0</v>
      </c>
      <c r="H337" s="19">
        <v>968330.24</v>
      </c>
      <c r="I337" s="32">
        <v>0</v>
      </c>
      <c r="J337" s="31" t="s">
        <v>39</v>
      </c>
      <c r="K337" s="19" t="s">
        <v>834</v>
      </c>
      <c r="L337" s="19" t="s">
        <v>618</v>
      </c>
      <c r="M337" s="19" t="s">
        <v>1354</v>
      </c>
    </row>
    <row r="338" spans="1:13" s="8" customFormat="1" ht="63.75">
      <c r="A338" s="19"/>
      <c r="B338" s="19" t="s">
        <v>55</v>
      </c>
      <c r="C338" s="19" t="s">
        <v>34</v>
      </c>
      <c r="D338" s="19" t="s">
        <v>37</v>
      </c>
      <c r="E338" s="19">
        <v>687</v>
      </c>
      <c r="F338" s="19">
        <v>3427724.08</v>
      </c>
      <c r="G338" s="32">
        <v>0</v>
      </c>
      <c r="H338" s="19">
        <v>3427724.08</v>
      </c>
      <c r="I338" s="32">
        <v>0</v>
      </c>
      <c r="J338" s="31" t="s">
        <v>39</v>
      </c>
      <c r="K338" s="19" t="s">
        <v>834</v>
      </c>
      <c r="L338" s="19" t="s">
        <v>618</v>
      </c>
      <c r="M338" s="19" t="s">
        <v>1354</v>
      </c>
    </row>
    <row r="339" spans="1:13" s="8" customFormat="1" ht="63.75">
      <c r="A339" s="19"/>
      <c r="B339" s="19" t="s">
        <v>56</v>
      </c>
      <c r="C339" s="19" t="s">
        <v>34</v>
      </c>
      <c r="D339" s="19" t="s">
        <v>37</v>
      </c>
      <c r="E339" s="19">
        <v>370</v>
      </c>
      <c r="F339" s="19">
        <v>950668.25</v>
      </c>
      <c r="G339" s="32">
        <v>0</v>
      </c>
      <c r="H339" s="19">
        <v>950668.25</v>
      </c>
      <c r="I339" s="32">
        <v>0</v>
      </c>
      <c r="J339" s="31" t="s">
        <v>39</v>
      </c>
      <c r="K339" s="19" t="s">
        <v>834</v>
      </c>
      <c r="L339" s="19" t="s">
        <v>618</v>
      </c>
      <c r="M339" s="19" t="s">
        <v>1354</v>
      </c>
    </row>
    <row r="340" spans="1:13" s="8" customFormat="1" ht="63.75">
      <c r="A340" s="19"/>
      <c r="B340" s="19" t="s">
        <v>57</v>
      </c>
      <c r="C340" s="19" t="s">
        <v>34</v>
      </c>
      <c r="D340" s="19" t="s">
        <v>37</v>
      </c>
      <c r="E340" s="19">
        <v>446</v>
      </c>
      <c r="F340" s="19">
        <v>829415.07</v>
      </c>
      <c r="G340" s="32">
        <v>0</v>
      </c>
      <c r="H340" s="19">
        <v>829415.07</v>
      </c>
      <c r="I340" s="32">
        <v>0</v>
      </c>
      <c r="J340" s="31" t="s">
        <v>39</v>
      </c>
      <c r="K340" s="19" t="s">
        <v>834</v>
      </c>
      <c r="L340" s="19" t="s">
        <v>618</v>
      </c>
      <c r="M340" s="19" t="s">
        <v>1354</v>
      </c>
    </row>
    <row r="341" spans="1:13" s="8" customFormat="1" ht="63.75">
      <c r="A341" s="19"/>
      <c r="B341" s="19" t="s">
        <v>58</v>
      </c>
      <c r="C341" s="19" t="s">
        <v>34</v>
      </c>
      <c r="D341" s="19" t="s">
        <v>37</v>
      </c>
      <c r="E341" s="19">
        <v>657.5</v>
      </c>
      <c r="F341" s="19">
        <v>1689228.69</v>
      </c>
      <c r="G341" s="32">
        <v>0</v>
      </c>
      <c r="H341" s="19">
        <v>1689228.69</v>
      </c>
      <c r="I341" s="32">
        <v>0</v>
      </c>
      <c r="J341" s="31" t="s">
        <v>39</v>
      </c>
      <c r="K341" s="19" t="s">
        <v>834</v>
      </c>
      <c r="L341" s="19" t="s">
        <v>618</v>
      </c>
      <c r="M341" s="19" t="s">
        <v>1354</v>
      </c>
    </row>
    <row r="342" spans="1:13" s="8" customFormat="1" ht="63.75">
      <c r="A342" s="19"/>
      <c r="B342" s="19" t="s">
        <v>422</v>
      </c>
      <c r="C342" s="19" t="s">
        <v>34</v>
      </c>
      <c r="D342" s="19" t="s">
        <v>37</v>
      </c>
      <c r="E342" s="19">
        <v>383</v>
      </c>
      <c r="F342" s="19">
        <v>1911247.35</v>
      </c>
      <c r="G342" s="32">
        <v>0</v>
      </c>
      <c r="H342" s="19">
        <v>1911247.35</v>
      </c>
      <c r="I342" s="32">
        <v>0</v>
      </c>
      <c r="J342" s="31" t="s">
        <v>39</v>
      </c>
      <c r="K342" s="19" t="s">
        <v>834</v>
      </c>
      <c r="L342" s="19" t="s">
        <v>618</v>
      </c>
      <c r="M342" s="19" t="s">
        <v>1354</v>
      </c>
    </row>
    <row r="343" spans="1:13" s="8" customFormat="1" ht="92.25" customHeight="1">
      <c r="A343" s="19"/>
      <c r="B343" s="19" t="s">
        <v>423</v>
      </c>
      <c r="C343" s="19" t="s">
        <v>34</v>
      </c>
      <c r="D343" s="19" t="s">
        <v>37</v>
      </c>
      <c r="E343" s="19">
        <v>360</v>
      </c>
      <c r="F343" s="19">
        <v>924783.51</v>
      </c>
      <c r="G343" s="32">
        <v>0</v>
      </c>
      <c r="H343" s="19">
        <v>924783.51</v>
      </c>
      <c r="I343" s="32">
        <v>0</v>
      </c>
      <c r="J343" s="31" t="s">
        <v>39</v>
      </c>
      <c r="K343" s="19" t="s">
        <v>834</v>
      </c>
      <c r="L343" s="19" t="s">
        <v>618</v>
      </c>
      <c r="M343" s="19" t="s">
        <v>1354</v>
      </c>
    </row>
    <row r="344" spans="1:13" s="8" customFormat="1" ht="88.5" customHeight="1">
      <c r="A344" s="19"/>
      <c r="B344" s="19" t="s">
        <v>424</v>
      </c>
      <c r="C344" s="19" t="s">
        <v>34</v>
      </c>
      <c r="D344" s="19" t="s">
        <v>37</v>
      </c>
      <c r="E344" s="19">
        <v>331</v>
      </c>
      <c r="F344" s="19">
        <v>1651804.91</v>
      </c>
      <c r="G344" s="32">
        <v>0</v>
      </c>
      <c r="H344" s="19">
        <v>1651804.91</v>
      </c>
      <c r="I344" s="32">
        <v>0</v>
      </c>
      <c r="J344" s="31" t="s">
        <v>39</v>
      </c>
      <c r="K344" s="19" t="s">
        <v>834</v>
      </c>
      <c r="L344" s="19" t="s">
        <v>618</v>
      </c>
      <c r="M344" s="19" t="s">
        <v>1354</v>
      </c>
    </row>
    <row r="345" spans="1:13" s="8" customFormat="1" ht="83.25" customHeight="1">
      <c r="A345" s="19"/>
      <c r="B345" s="19" t="s">
        <v>425</v>
      </c>
      <c r="C345" s="19" t="s">
        <v>34</v>
      </c>
      <c r="D345" s="19" t="s">
        <v>37</v>
      </c>
      <c r="E345" s="19">
        <v>175</v>
      </c>
      <c r="F345" s="19">
        <v>327469.26</v>
      </c>
      <c r="G345" s="32">
        <v>0</v>
      </c>
      <c r="H345" s="19">
        <v>327469.26</v>
      </c>
      <c r="I345" s="32">
        <v>0</v>
      </c>
      <c r="J345" s="31" t="s">
        <v>39</v>
      </c>
      <c r="K345" s="19" t="s">
        <v>834</v>
      </c>
      <c r="L345" s="19" t="s">
        <v>618</v>
      </c>
      <c r="M345" s="19" t="s">
        <v>1354</v>
      </c>
    </row>
    <row r="346" spans="1:13" s="8" customFormat="1" ht="63.75">
      <c r="A346" s="19"/>
      <c r="B346" s="19" t="s">
        <v>426</v>
      </c>
      <c r="C346" s="19" t="s">
        <v>34</v>
      </c>
      <c r="D346" s="19" t="s">
        <v>37</v>
      </c>
      <c r="E346" s="19">
        <v>310</v>
      </c>
      <c r="F346" s="19">
        <v>1590648.87</v>
      </c>
      <c r="G346" s="32">
        <v>0</v>
      </c>
      <c r="H346" s="19">
        <v>1590648.87</v>
      </c>
      <c r="I346" s="32">
        <v>0</v>
      </c>
      <c r="J346" s="31" t="s">
        <v>39</v>
      </c>
      <c r="K346" s="19" t="s">
        <v>834</v>
      </c>
      <c r="L346" s="19" t="s">
        <v>618</v>
      </c>
      <c r="M346" s="19" t="s">
        <v>1354</v>
      </c>
    </row>
    <row r="347" spans="1:13" s="8" customFormat="1" ht="79.5" customHeight="1">
      <c r="A347" s="19"/>
      <c r="B347" s="19" t="s">
        <v>1384</v>
      </c>
      <c r="C347" s="19" t="s">
        <v>34</v>
      </c>
      <c r="D347" s="19" t="s">
        <v>37</v>
      </c>
      <c r="E347" s="19">
        <v>385</v>
      </c>
      <c r="F347" s="19">
        <v>1974901.04</v>
      </c>
      <c r="G347" s="32">
        <v>0</v>
      </c>
      <c r="H347" s="19">
        <v>1974901.04</v>
      </c>
      <c r="I347" s="32">
        <v>0</v>
      </c>
      <c r="J347" s="31" t="s">
        <v>39</v>
      </c>
      <c r="K347" s="19" t="s">
        <v>834</v>
      </c>
      <c r="L347" s="19" t="s">
        <v>618</v>
      </c>
      <c r="M347" s="19" t="s">
        <v>1354</v>
      </c>
    </row>
    <row r="348" spans="1:13" s="8" customFormat="1" ht="84" customHeight="1">
      <c r="A348" s="19"/>
      <c r="B348" s="19" t="s">
        <v>1385</v>
      </c>
      <c r="C348" s="19" t="s">
        <v>34</v>
      </c>
      <c r="D348" s="19" t="s">
        <v>37</v>
      </c>
      <c r="E348" s="19">
        <v>306</v>
      </c>
      <c r="F348" s="19">
        <v>1569625.74</v>
      </c>
      <c r="G348" s="32">
        <v>0</v>
      </c>
      <c r="H348" s="19">
        <v>1569625.74</v>
      </c>
      <c r="I348" s="32">
        <v>0</v>
      </c>
      <c r="J348" s="31" t="s">
        <v>39</v>
      </c>
      <c r="K348" s="19" t="s">
        <v>834</v>
      </c>
      <c r="L348" s="19" t="s">
        <v>618</v>
      </c>
      <c r="M348" s="19" t="s">
        <v>1354</v>
      </c>
    </row>
    <row r="349" spans="1:13" s="8" customFormat="1" ht="81.75" customHeight="1">
      <c r="A349" s="19"/>
      <c r="B349" s="19" t="s">
        <v>1386</v>
      </c>
      <c r="C349" s="19" t="s">
        <v>34</v>
      </c>
      <c r="D349" s="19" t="s">
        <v>37</v>
      </c>
      <c r="E349" s="19">
        <v>238</v>
      </c>
      <c r="F349" s="19">
        <v>635906.8</v>
      </c>
      <c r="G349" s="32">
        <v>0</v>
      </c>
      <c r="H349" s="19">
        <v>635906.8</v>
      </c>
      <c r="I349" s="32">
        <v>0</v>
      </c>
      <c r="J349" s="31" t="s">
        <v>39</v>
      </c>
      <c r="K349" s="19" t="s">
        <v>834</v>
      </c>
      <c r="L349" s="19" t="s">
        <v>618</v>
      </c>
      <c r="M349" s="19" t="s">
        <v>1354</v>
      </c>
    </row>
    <row r="350" spans="1:13" s="8" customFormat="1" ht="87" customHeight="1">
      <c r="A350" s="19"/>
      <c r="B350" s="19" t="s">
        <v>1387</v>
      </c>
      <c r="C350" s="19" t="s">
        <v>34</v>
      </c>
      <c r="D350" s="19" t="s">
        <v>37</v>
      </c>
      <c r="E350" s="19">
        <v>216</v>
      </c>
      <c r="F350" s="19">
        <v>852467.99</v>
      </c>
      <c r="G350" s="32">
        <v>0</v>
      </c>
      <c r="H350" s="19">
        <v>852467.99</v>
      </c>
      <c r="I350" s="32">
        <v>0</v>
      </c>
      <c r="J350" s="31" t="s">
        <v>39</v>
      </c>
      <c r="K350" s="19" t="s">
        <v>834</v>
      </c>
      <c r="L350" s="19" t="s">
        <v>618</v>
      </c>
      <c r="M350" s="19" t="s">
        <v>1354</v>
      </c>
    </row>
    <row r="351" spans="1:13" s="8" customFormat="1" ht="83.25" customHeight="1">
      <c r="A351" s="19"/>
      <c r="B351" s="19" t="s">
        <v>1388</v>
      </c>
      <c r="C351" s="19" t="s">
        <v>34</v>
      </c>
      <c r="D351" s="19" t="s">
        <v>37</v>
      </c>
      <c r="E351" s="19">
        <v>387.5</v>
      </c>
      <c r="F351" s="19">
        <v>1988673.74</v>
      </c>
      <c r="G351" s="32">
        <v>0</v>
      </c>
      <c r="H351" s="19">
        <v>1988673.74</v>
      </c>
      <c r="I351" s="32">
        <v>0</v>
      </c>
      <c r="J351" s="31" t="s">
        <v>39</v>
      </c>
      <c r="K351" s="19" t="s">
        <v>834</v>
      </c>
      <c r="L351" s="19" t="s">
        <v>618</v>
      </c>
      <c r="M351" s="19" t="s">
        <v>1354</v>
      </c>
    </row>
    <row r="352" spans="1:13" s="8" customFormat="1" ht="78.75" customHeight="1">
      <c r="A352" s="19"/>
      <c r="B352" s="19" t="s">
        <v>1389</v>
      </c>
      <c r="C352" s="19" t="s">
        <v>34</v>
      </c>
      <c r="D352" s="19" t="s">
        <v>37</v>
      </c>
      <c r="E352" s="19">
        <v>602</v>
      </c>
      <c r="F352" s="19">
        <v>1607813.66</v>
      </c>
      <c r="G352" s="32">
        <v>0</v>
      </c>
      <c r="H352" s="19">
        <v>1607813.66</v>
      </c>
      <c r="I352" s="32">
        <v>0</v>
      </c>
      <c r="J352" s="31" t="s">
        <v>39</v>
      </c>
      <c r="K352" s="19" t="s">
        <v>834</v>
      </c>
      <c r="L352" s="19" t="s">
        <v>618</v>
      </c>
      <c r="M352" s="19" t="s">
        <v>1354</v>
      </c>
    </row>
    <row r="353" spans="1:13" s="8" customFormat="1" ht="77.25" customHeight="1">
      <c r="A353" s="19"/>
      <c r="B353" s="19" t="s">
        <v>1391</v>
      </c>
      <c r="C353" s="19" t="s">
        <v>34</v>
      </c>
      <c r="D353" s="19" t="s">
        <v>37</v>
      </c>
      <c r="E353" s="19">
        <v>359.1</v>
      </c>
      <c r="F353" s="19">
        <v>163905.9</v>
      </c>
      <c r="G353" s="32">
        <v>0</v>
      </c>
      <c r="H353" s="19">
        <v>163905.9</v>
      </c>
      <c r="I353" s="32">
        <v>0</v>
      </c>
      <c r="J353" s="31" t="s">
        <v>39</v>
      </c>
      <c r="K353" s="19" t="s">
        <v>834</v>
      </c>
      <c r="L353" s="19" t="s">
        <v>618</v>
      </c>
      <c r="M353" s="19" t="s">
        <v>1354</v>
      </c>
    </row>
    <row r="354" spans="1:13" s="8" customFormat="1" ht="63.75">
      <c r="A354" s="19"/>
      <c r="B354" s="19" t="s">
        <v>1392</v>
      </c>
      <c r="C354" s="19" t="s">
        <v>34</v>
      </c>
      <c r="D354" s="19" t="s">
        <v>37</v>
      </c>
      <c r="E354" s="19">
        <v>428.9</v>
      </c>
      <c r="F354" s="19">
        <v>311149.2</v>
      </c>
      <c r="G354" s="32">
        <v>0</v>
      </c>
      <c r="H354" s="19">
        <v>311149.2</v>
      </c>
      <c r="I354" s="32">
        <v>0</v>
      </c>
      <c r="J354" s="31" t="s">
        <v>39</v>
      </c>
      <c r="K354" s="19" t="s">
        <v>834</v>
      </c>
      <c r="L354" s="19" t="s">
        <v>618</v>
      </c>
      <c r="M354" s="19" t="s">
        <v>1354</v>
      </c>
    </row>
    <row r="355" spans="1:13" s="8" customFormat="1" ht="63.75">
      <c r="A355" s="19"/>
      <c r="B355" s="19" t="s">
        <v>1393</v>
      </c>
      <c r="C355" s="19" t="s">
        <v>34</v>
      </c>
      <c r="D355" s="19" t="s">
        <v>37</v>
      </c>
      <c r="E355" s="19">
        <v>592.4</v>
      </c>
      <c r="F355" s="19">
        <v>429873.12</v>
      </c>
      <c r="G355" s="32">
        <v>0</v>
      </c>
      <c r="H355" s="19">
        <v>429873.12</v>
      </c>
      <c r="I355" s="32">
        <v>0</v>
      </c>
      <c r="J355" s="31" t="s">
        <v>39</v>
      </c>
      <c r="K355" s="19" t="s">
        <v>834</v>
      </c>
      <c r="L355" s="19" t="s">
        <v>618</v>
      </c>
      <c r="M355" s="19" t="s">
        <v>1354</v>
      </c>
    </row>
    <row r="356" spans="1:13" s="8" customFormat="1" ht="63.75">
      <c r="A356" s="19"/>
      <c r="B356" s="19" t="s">
        <v>1394</v>
      </c>
      <c r="C356" s="19" t="s">
        <v>34</v>
      </c>
      <c r="D356" s="19" t="s">
        <v>37</v>
      </c>
      <c r="E356" s="19">
        <v>330.3</v>
      </c>
      <c r="F356" s="19">
        <v>150927.97</v>
      </c>
      <c r="G356" s="32">
        <v>0</v>
      </c>
      <c r="H356" s="19">
        <v>150927.97</v>
      </c>
      <c r="I356" s="32">
        <v>0</v>
      </c>
      <c r="J356" s="31" t="s">
        <v>39</v>
      </c>
      <c r="K356" s="19" t="s">
        <v>834</v>
      </c>
      <c r="L356" s="19" t="s">
        <v>618</v>
      </c>
      <c r="M356" s="19" t="s">
        <v>1354</v>
      </c>
    </row>
    <row r="357" spans="1:13" s="8" customFormat="1" ht="63.75">
      <c r="A357" s="19"/>
      <c r="B357" s="19" t="s">
        <v>1395</v>
      </c>
      <c r="C357" s="19" t="s">
        <v>34</v>
      </c>
      <c r="D357" s="19" t="s">
        <v>37</v>
      </c>
      <c r="E357" s="19">
        <v>298.8</v>
      </c>
      <c r="F357" s="19">
        <v>216779</v>
      </c>
      <c r="G357" s="32">
        <v>0</v>
      </c>
      <c r="H357" s="19">
        <v>216779</v>
      </c>
      <c r="I357" s="32">
        <v>0</v>
      </c>
      <c r="J357" s="31" t="s">
        <v>39</v>
      </c>
      <c r="K357" s="19" t="s">
        <v>834</v>
      </c>
      <c r="L357" s="19" t="s">
        <v>618</v>
      </c>
      <c r="M357" s="19" t="s">
        <v>1354</v>
      </c>
    </row>
    <row r="358" spans="1:13" s="8" customFormat="1" ht="63.75">
      <c r="A358" s="19"/>
      <c r="B358" s="19" t="s">
        <v>1390</v>
      </c>
      <c r="C358" s="19" t="s">
        <v>34</v>
      </c>
      <c r="D358" s="19" t="s">
        <v>37</v>
      </c>
      <c r="E358" s="19">
        <v>427.8</v>
      </c>
      <c r="F358" s="19">
        <v>310348.16</v>
      </c>
      <c r="G358" s="32">
        <v>0</v>
      </c>
      <c r="H358" s="19">
        <v>310348.16</v>
      </c>
      <c r="I358" s="32">
        <v>0</v>
      </c>
      <c r="J358" s="31" t="s">
        <v>39</v>
      </c>
      <c r="K358" s="19" t="s">
        <v>834</v>
      </c>
      <c r="L358" s="19" t="s">
        <v>618</v>
      </c>
      <c r="M358" s="19" t="s">
        <v>1354</v>
      </c>
    </row>
    <row r="359" spans="1:13" s="8" customFormat="1" ht="63.75">
      <c r="A359" s="19"/>
      <c r="B359" s="19" t="s">
        <v>1396</v>
      </c>
      <c r="C359" s="19" t="s">
        <v>34</v>
      </c>
      <c r="D359" s="19" t="s">
        <v>37</v>
      </c>
      <c r="E359" s="19">
        <v>436.7</v>
      </c>
      <c r="F359" s="19">
        <v>316917.17</v>
      </c>
      <c r="G359" s="32">
        <v>0</v>
      </c>
      <c r="H359" s="19">
        <v>316917.17</v>
      </c>
      <c r="I359" s="32">
        <v>0</v>
      </c>
      <c r="J359" s="31" t="s">
        <v>39</v>
      </c>
      <c r="K359" s="19" t="s">
        <v>834</v>
      </c>
      <c r="L359" s="19" t="s">
        <v>618</v>
      </c>
      <c r="M359" s="19" t="s">
        <v>1354</v>
      </c>
    </row>
    <row r="360" spans="1:13" s="8" customFormat="1" ht="63.75">
      <c r="A360" s="19"/>
      <c r="B360" s="19" t="s">
        <v>1397</v>
      </c>
      <c r="C360" s="19" t="s">
        <v>34</v>
      </c>
      <c r="D360" s="19" t="s">
        <v>37</v>
      </c>
      <c r="E360" s="19">
        <v>366.5</v>
      </c>
      <c r="F360" s="19">
        <v>160221.03</v>
      </c>
      <c r="G360" s="32">
        <v>0</v>
      </c>
      <c r="H360" s="19">
        <v>160221.03</v>
      </c>
      <c r="I360" s="32">
        <v>0</v>
      </c>
      <c r="J360" s="31" t="s">
        <v>39</v>
      </c>
      <c r="K360" s="19" t="s">
        <v>834</v>
      </c>
      <c r="L360" s="19" t="s">
        <v>618</v>
      </c>
      <c r="M360" s="19" t="s">
        <v>1354</v>
      </c>
    </row>
    <row r="361" spans="1:13" s="8" customFormat="1" ht="63.75">
      <c r="A361" s="19"/>
      <c r="B361" s="19" t="s">
        <v>1398</v>
      </c>
      <c r="C361" s="19" t="s">
        <v>34</v>
      </c>
      <c r="D361" s="19" t="s">
        <v>37</v>
      </c>
      <c r="E361" s="19">
        <v>397.5</v>
      </c>
      <c r="F361" s="19">
        <v>173679.39</v>
      </c>
      <c r="G361" s="32">
        <v>0</v>
      </c>
      <c r="H361" s="19">
        <v>173679.39</v>
      </c>
      <c r="I361" s="32">
        <v>0</v>
      </c>
      <c r="J361" s="31" t="s">
        <v>39</v>
      </c>
      <c r="K361" s="19" t="s">
        <v>834</v>
      </c>
      <c r="L361" s="19" t="s">
        <v>618</v>
      </c>
      <c r="M361" s="19" t="s">
        <v>1354</v>
      </c>
    </row>
    <row r="362" spans="1:13" s="8" customFormat="1" ht="63.75">
      <c r="A362" s="19"/>
      <c r="B362" s="19" t="s">
        <v>1399</v>
      </c>
      <c r="C362" s="19" t="s">
        <v>34</v>
      </c>
      <c r="D362" s="19" t="s">
        <v>37</v>
      </c>
      <c r="E362" s="19">
        <v>402</v>
      </c>
      <c r="F362" s="19">
        <v>175762.38</v>
      </c>
      <c r="G362" s="32">
        <v>0</v>
      </c>
      <c r="H362" s="19">
        <v>175762.38</v>
      </c>
      <c r="I362" s="32">
        <v>0</v>
      </c>
      <c r="J362" s="31" t="s">
        <v>39</v>
      </c>
      <c r="K362" s="19" t="s">
        <v>834</v>
      </c>
      <c r="L362" s="19" t="s">
        <v>618</v>
      </c>
      <c r="M362" s="19" t="s">
        <v>1354</v>
      </c>
    </row>
    <row r="363" spans="1:13" s="8" customFormat="1" ht="63.75">
      <c r="A363" s="19"/>
      <c r="B363" s="19" t="s">
        <v>1400</v>
      </c>
      <c r="C363" s="19" t="s">
        <v>34</v>
      </c>
      <c r="D363" s="19" t="s">
        <v>37</v>
      </c>
      <c r="E363" s="19">
        <v>266.5</v>
      </c>
      <c r="F363" s="19">
        <v>116480.75</v>
      </c>
      <c r="G363" s="32">
        <v>0</v>
      </c>
      <c r="H363" s="19">
        <v>116480.75</v>
      </c>
      <c r="I363" s="32">
        <v>0</v>
      </c>
      <c r="J363" s="31" t="s">
        <v>39</v>
      </c>
      <c r="K363" s="19" t="s">
        <v>834</v>
      </c>
      <c r="L363" s="19" t="s">
        <v>618</v>
      </c>
      <c r="M363" s="19" t="s">
        <v>1354</v>
      </c>
    </row>
    <row r="364" spans="1:13" s="8" customFormat="1" ht="63.75">
      <c r="A364" s="19"/>
      <c r="B364" s="19" t="s">
        <v>1401</v>
      </c>
      <c r="C364" s="19" t="s">
        <v>34</v>
      </c>
      <c r="D364" s="19" t="s">
        <v>37</v>
      </c>
      <c r="E364" s="19">
        <v>145.5</v>
      </c>
      <c r="F364" s="19">
        <v>63767.89</v>
      </c>
      <c r="G364" s="32">
        <v>0</v>
      </c>
      <c r="H364" s="19">
        <v>63767.89</v>
      </c>
      <c r="I364" s="32">
        <v>0</v>
      </c>
      <c r="J364" s="31" t="s">
        <v>39</v>
      </c>
      <c r="K364" s="19" t="s">
        <v>834</v>
      </c>
      <c r="L364" s="19" t="s">
        <v>618</v>
      </c>
      <c r="M364" s="19" t="s">
        <v>1354</v>
      </c>
    </row>
    <row r="365" spans="1:13" s="8" customFormat="1" ht="63.75">
      <c r="A365" s="19"/>
      <c r="B365" s="19" t="s">
        <v>1402</v>
      </c>
      <c r="C365" s="19" t="s">
        <v>34</v>
      </c>
      <c r="D365" s="19" t="s">
        <v>37</v>
      </c>
      <c r="E365" s="19">
        <v>655</v>
      </c>
      <c r="F365" s="19">
        <v>286314.98</v>
      </c>
      <c r="G365" s="32">
        <v>0</v>
      </c>
      <c r="H365" s="19">
        <v>286314.98</v>
      </c>
      <c r="I365" s="32">
        <v>0</v>
      </c>
      <c r="J365" s="31" t="s">
        <v>39</v>
      </c>
      <c r="K365" s="19" t="s">
        <v>834</v>
      </c>
      <c r="L365" s="19" t="s">
        <v>618</v>
      </c>
      <c r="M365" s="19" t="s">
        <v>1354</v>
      </c>
    </row>
    <row r="366" spans="1:13" s="8" customFormat="1" ht="63.75">
      <c r="A366" s="19"/>
      <c r="B366" s="19" t="s">
        <v>1403</v>
      </c>
      <c r="C366" s="19" t="s">
        <v>34</v>
      </c>
      <c r="D366" s="19" t="s">
        <v>37</v>
      </c>
      <c r="E366" s="19">
        <v>710.5</v>
      </c>
      <c r="F366" s="19">
        <v>310508.22</v>
      </c>
      <c r="G366" s="32">
        <v>0</v>
      </c>
      <c r="H366" s="19">
        <v>310508.22</v>
      </c>
      <c r="I366" s="32">
        <v>0</v>
      </c>
      <c r="J366" s="31" t="s">
        <v>39</v>
      </c>
      <c r="K366" s="19" t="s">
        <v>834</v>
      </c>
      <c r="L366" s="19" t="s">
        <v>618</v>
      </c>
      <c r="M366" s="19" t="s">
        <v>1354</v>
      </c>
    </row>
    <row r="367" spans="1:13" s="8" customFormat="1" ht="140.25">
      <c r="A367" s="19">
        <v>309</v>
      </c>
      <c r="B367" s="19" t="s">
        <v>1655</v>
      </c>
      <c r="C367" s="19" t="s">
        <v>40</v>
      </c>
      <c r="D367" s="19" t="s">
        <v>41</v>
      </c>
      <c r="E367" s="19" t="s">
        <v>42</v>
      </c>
      <c r="F367" s="32">
        <v>3930000</v>
      </c>
      <c r="G367" s="32">
        <f>F367-2550289.31</f>
        <v>1379710.69</v>
      </c>
      <c r="H367" s="32">
        <f>SUM(F367-G367)</f>
        <v>2550289.31</v>
      </c>
      <c r="I367" s="32">
        <v>0</v>
      </c>
      <c r="J367" s="31" t="s">
        <v>71</v>
      </c>
      <c r="K367" s="19" t="s">
        <v>834</v>
      </c>
      <c r="L367" s="19" t="s">
        <v>618</v>
      </c>
      <c r="M367" s="19" t="s">
        <v>1354</v>
      </c>
    </row>
    <row r="368" spans="1:13" s="8" customFormat="1" ht="140.25">
      <c r="A368" s="19">
        <v>310</v>
      </c>
      <c r="B368" s="19" t="s">
        <v>1656</v>
      </c>
      <c r="C368" s="19" t="s">
        <v>43</v>
      </c>
      <c r="D368" s="19" t="s">
        <v>44</v>
      </c>
      <c r="E368" s="19" t="s">
        <v>45</v>
      </c>
      <c r="F368" s="32">
        <v>7802000</v>
      </c>
      <c r="G368" s="32">
        <f>F368-5663442.23</f>
        <v>2138557.7699999996</v>
      </c>
      <c r="H368" s="32">
        <f>SUM(F368-G368)</f>
        <v>5663442.23</v>
      </c>
      <c r="I368" s="32">
        <v>2228450.02</v>
      </c>
      <c r="J368" s="31" t="s">
        <v>72</v>
      </c>
      <c r="K368" s="19" t="s">
        <v>834</v>
      </c>
      <c r="L368" s="19" t="s">
        <v>618</v>
      </c>
      <c r="M368" s="19" t="s">
        <v>1354</v>
      </c>
    </row>
    <row r="369" spans="1:13" s="8" customFormat="1" ht="140.25">
      <c r="A369" s="19">
        <v>311</v>
      </c>
      <c r="B369" s="19" t="s">
        <v>1657</v>
      </c>
      <c r="C369" s="19" t="s">
        <v>34</v>
      </c>
      <c r="D369" s="19" t="s">
        <v>46</v>
      </c>
      <c r="E369" s="19" t="s">
        <v>47</v>
      </c>
      <c r="F369" s="32">
        <v>10140000</v>
      </c>
      <c r="G369" s="32">
        <v>4482091</v>
      </c>
      <c r="H369" s="32">
        <f>SUM(F369-G369)</f>
        <v>5657909</v>
      </c>
      <c r="I369" s="32">
        <v>0</v>
      </c>
      <c r="J369" s="31" t="s">
        <v>73</v>
      </c>
      <c r="K369" s="19" t="s">
        <v>834</v>
      </c>
      <c r="L369" s="19" t="s">
        <v>618</v>
      </c>
      <c r="M369" s="19" t="s">
        <v>1354</v>
      </c>
    </row>
    <row r="370" spans="1:13" s="3" customFormat="1" ht="12.75">
      <c r="A370" s="19"/>
      <c r="B370" s="120" t="s">
        <v>547</v>
      </c>
      <c r="C370" s="120"/>
      <c r="D370" s="120"/>
      <c r="E370" s="120"/>
      <c r="F370" s="120"/>
      <c r="G370" s="120"/>
      <c r="H370" s="120"/>
      <c r="I370" s="120"/>
      <c r="J370" s="120"/>
      <c r="K370" s="120"/>
      <c r="L370" s="120"/>
      <c r="M370" s="120"/>
    </row>
    <row r="371" spans="1:13" s="8" customFormat="1" ht="63.75">
      <c r="A371" s="19"/>
      <c r="B371" s="19" t="s">
        <v>1404</v>
      </c>
      <c r="C371" s="19" t="s">
        <v>34</v>
      </c>
      <c r="D371" s="19" t="s">
        <v>46</v>
      </c>
      <c r="E371" s="19">
        <v>592.22</v>
      </c>
      <c r="F371" s="32">
        <v>829340.41</v>
      </c>
      <c r="G371" s="32">
        <f>F371-653318.33</f>
        <v>176022.08000000007</v>
      </c>
      <c r="H371" s="32">
        <f>F371-G371</f>
        <v>653318.33</v>
      </c>
      <c r="I371" s="32">
        <v>0</v>
      </c>
      <c r="J371" s="31" t="s">
        <v>48</v>
      </c>
      <c r="K371" s="19" t="s">
        <v>834</v>
      </c>
      <c r="L371" s="19" t="s">
        <v>618</v>
      </c>
      <c r="M371" s="19" t="s">
        <v>1354</v>
      </c>
    </row>
    <row r="372" spans="1:13" s="8" customFormat="1" ht="63.75">
      <c r="A372" s="19"/>
      <c r="B372" s="19" t="s">
        <v>1405</v>
      </c>
      <c r="C372" s="19" t="s">
        <v>34</v>
      </c>
      <c r="D372" s="19" t="s">
        <v>46</v>
      </c>
      <c r="E372" s="19">
        <v>752.48</v>
      </c>
      <c r="F372" s="32">
        <v>1053301.38</v>
      </c>
      <c r="G372" s="32">
        <f>F372-829744.54</f>
        <v>223556.83999999985</v>
      </c>
      <c r="H372" s="32">
        <f>F372-G372</f>
        <v>829744.54</v>
      </c>
      <c r="I372" s="32">
        <v>0</v>
      </c>
      <c r="J372" s="31" t="s">
        <v>48</v>
      </c>
      <c r="K372" s="19" t="s">
        <v>834</v>
      </c>
      <c r="L372" s="19" t="s">
        <v>618</v>
      </c>
      <c r="M372" s="19" t="s">
        <v>1354</v>
      </c>
    </row>
    <row r="373" spans="1:13" s="8" customFormat="1" ht="63.75">
      <c r="A373" s="19"/>
      <c r="B373" s="19" t="s">
        <v>1406</v>
      </c>
      <c r="C373" s="19" t="s">
        <v>34</v>
      </c>
      <c r="D373" s="19" t="s">
        <v>46</v>
      </c>
      <c r="E373" s="19">
        <v>237.47</v>
      </c>
      <c r="F373" s="32">
        <v>332553.17</v>
      </c>
      <c r="G373" s="32">
        <f>F373-261971.49</f>
        <v>70581.68</v>
      </c>
      <c r="H373" s="32">
        <f>F373-G373</f>
        <v>261971.49</v>
      </c>
      <c r="I373" s="32">
        <v>0</v>
      </c>
      <c r="J373" s="31" t="s">
        <v>48</v>
      </c>
      <c r="K373" s="19" t="s">
        <v>834</v>
      </c>
      <c r="L373" s="19" t="s">
        <v>618</v>
      </c>
      <c r="M373" s="19" t="s">
        <v>1354</v>
      </c>
    </row>
    <row r="374" spans="1:13" s="8" customFormat="1" ht="63.75">
      <c r="A374" s="19"/>
      <c r="B374" s="19" t="s">
        <v>1407</v>
      </c>
      <c r="C374" s="19" t="s">
        <v>34</v>
      </c>
      <c r="D374" s="19" t="s">
        <v>46</v>
      </c>
      <c r="E374" s="19">
        <v>459.29</v>
      </c>
      <c r="F374" s="32">
        <v>1113028.31</v>
      </c>
      <c r="G374" s="32">
        <f>F374-876795.43</f>
        <v>236232.88</v>
      </c>
      <c r="H374" s="32">
        <f>F374-G374</f>
        <v>876795.43</v>
      </c>
      <c r="I374" s="32">
        <v>0</v>
      </c>
      <c r="J374" s="31" t="s">
        <v>48</v>
      </c>
      <c r="K374" s="19" t="s">
        <v>834</v>
      </c>
      <c r="L374" s="19" t="s">
        <v>618</v>
      </c>
      <c r="M374" s="19" t="s">
        <v>1354</v>
      </c>
    </row>
    <row r="375" spans="1:13" s="8" customFormat="1" ht="63.75">
      <c r="A375" s="19"/>
      <c r="B375" s="19" t="s">
        <v>1408</v>
      </c>
      <c r="C375" s="19" t="s">
        <v>34</v>
      </c>
      <c r="D375" s="19" t="s">
        <v>46</v>
      </c>
      <c r="E375" s="19">
        <v>393.65</v>
      </c>
      <c r="F375" s="32">
        <v>954219.28</v>
      </c>
      <c r="G375" s="32">
        <f>F375-751692.8</f>
        <v>202526.47999999998</v>
      </c>
      <c r="H375" s="32">
        <f>F375-G375</f>
        <v>751692.8</v>
      </c>
      <c r="I375" s="32">
        <v>0</v>
      </c>
      <c r="J375" s="31" t="s">
        <v>48</v>
      </c>
      <c r="K375" s="19" t="s">
        <v>834</v>
      </c>
      <c r="L375" s="19" t="s">
        <v>618</v>
      </c>
      <c r="M375" s="19" t="s">
        <v>1354</v>
      </c>
    </row>
    <row r="376" spans="1:13" s="8" customFormat="1" ht="63.75">
      <c r="A376" s="19"/>
      <c r="B376" s="19" t="s">
        <v>1409</v>
      </c>
      <c r="C376" s="19" t="s">
        <v>34</v>
      </c>
      <c r="D376" s="19" t="s">
        <v>46</v>
      </c>
      <c r="E376" s="19">
        <v>322.01</v>
      </c>
      <c r="F376" s="32">
        <v>315314.23</v>
      </c>
      <c r="G376" s="32">
        <v>0</v>
      </c>
      <c r="H376" s="32">
        <v>315314.23</v>
      </c>
      <c r="I376" s="32">
        <v>0</v>
      </c>
      <c r="J376" s="31" t="s">
        <v>48</v>
      </c>
      <c r="K376" s="19" t="s">
        <v>834</v>
      </c>
      <c r="L376" s="19" t="s">
        <v>618</v>
      </c>
      <c r="M376" s="19" t="s">
        <v>1354</v>
      </c>
    </row>
    <row r="377" spans="1:13" s="8" customFormat="1" ht="63.75">
      <c r="A377" s="19"/>
      <c r="B377" s="19" t="s">
        <v>1410</v>
      </c>
      <c r="C377" s="19" t="s">
        <v>34</v>
      </c>
      <c r="D377" s="19" t="s">
        <v>46</v>
      </c>
      <c r="E377" s="19">
        <v>308.19</v>
      </c>
      <c r="F377" s="32">
        <v>302026.87</v>
      </c>
      <c r="G377" s="32">
        <v>0</v>
      </c>
      <c r="H377" s="32">
        <v>302026.87</v>
      </c>
      <c r="I377" s="32">
        <v>0</v>
      </c>
      <c r="J377" s="31" t="s">
        <v>48</v>
      </c>
      <c r="K377" s="19" t="s">
        <v>834</v>
      </c>
      <c r="L377" s="19" t="s">
        <v>618</v>
      </c>
      <c r="M377" s="19" t="s">
        <v>1354</v>
      </c>
    </row>
    <row r="378" spans="1:13" s="8" customFormat="1" ht="63.75">
      <c r="A378" s="19"/>
      <c r="B378" s="19" t="s">
        <v>1411</v>
      </c>
      <c r="C378" s="19" t="s">
        <v>34</v>
      </c>
      <c r="D378" s="19" t="s">
        <v>46</v>
      </c>
      <c r="E378" s="19">
        <v>223.35</v>
      </c>
      <c r="F378" s="32">
        <v>219070.19</v>
      </c>
      <c r="G378" s="32">
        <v>0</v>
      </c>
      <c r="H378" s="32">
        <v>219070.19</v>
      </c>
      <c r="I378" s="32">
        <v>0</v>
      </c>
      <c r="J378" s="31" t="s">
        <v>48</v>
      </c>
      <c r="K378" s="19" t="s">
        <v>834</v>
      </c>
      <c r="L378" s="19" t="s">
        <v>618</v>
      </c>
      <c r="M378" s="19" t="s">
        <v>1354</v>
      </c>
    </row>
    <row r="379" spans="1:13" s="8" customFormat="1" ht="63.75">
      <c r="A379" s="19"/>
      <c r="B379" s="19" t="s">
        <v>1412</v>
      </c>
      <c r="C379" s="19" t="s">
        <v>34</v>
      </c>
      <c r="D379" s="19" t="s">
        <v>46</v>
      </c>
      <c r="E379" s="19">
        <v>215.48</v>
      </c>
      <c r="F379" s="32">
        <v>211170.8</v>
      </c>
      <c r="G379" s="32">
        <v>0</v>
      </c>
      <c r="H379" s="32">
        <v>211170.8</v>
      </c>
      <c r="I379" s="32">
        <v>0</v>
      </c>
      <c r="J379" s="31" t="s">
        <v>48</v>
      </c>
      <c r="K379" s="19" t="s">
        <v>834</v>
      </c>
      <c r="L379" s="19" t="s">
        <v>618</v>
      </c>
      <c r="M379" s="19" t="s">
        <v>1354</v>
      </c>
    </row>
    <row r="380" spans="1:13" s="8" customFormat="1" ht="63.75">
      <c r="A380" s="19"/>
      <c r="B380" s="19" t="s">
        <v>1413</v>
      </c>
      <c r="C380" s="19" t="s">
        <v>34</v>
      </c>
      <c r="D380" s="19" t="s">
        <v>46</v>
      </c>
      <c r="E380" s="19">
        <v>334.5</v>
      </c>
      <c r="F380" s="32">
        <v>327883.5</v>
      </c>
      <c r="G380" s="32">
        <v>0</v>
      </c>
      <c r="H380" s="32">
        <v>327883.5</v>
      </c>
      <c r="I380" s="32">
        <v>0</v>
      </c>
      <c r="J380" s="31" t="s">
        <v>48</v>
      </c>
      <c r="K380" s="19" t="s">
        <v>834</v>
      </c>
      <c r="L380" s="19" t="s">
        <v>618</v>
      </c>
      <c r="M380" s="19" t="s">
        <v>1354</v>
      </c>
    </row>
    <row r="381" spans="1:13" s="71" customFormat="1" ht="145.5" customHeight="1">
      <c r="A381" s="19">
        <v>312</v>
      </c>
      <c r="B381" s="19" t="s">
        <v>1658</v>
      </c>
      <c r="C381" s="19" t="s">
        <v>34</v>
      </c>
      <c r="D381" s="19" t="s">
        <v>49</v>
      </c>
      <c r="E381" s="19" t="s">
        <v>50</v>
      </c>
      <c r="F381" s="32">
        <v>1656196.91</v>
      </c>
      <c r="G381" s="32">
        <f>F381-1140171.2</f>
        <v>516025.70999999996</v>
      </c>
      <c r="H381" s="32">
        <f>F381-G381</f>
        <v>1140171.2</v>
      </c>
      <c r="I381" s="32">
        <v>0</v>
      </c>
      <c r="J381" s="31" t="s">
        <v>120</v>
      </c>
      <c r="K381" s="19" t="s">
        <v>834</v>
      </c>
      <c r="L381" s="19" t="s">
        <v>618</v>
      </c>
      <c r="M381" s="19" t="s">
        <v>1354</v>
      </c>
    </row>
    <row r="382" spans="1:13" s="3" customFormat="1" ht="12.75">
      <c r="A382" s="19"/>
      <c r="B382" s="120" t="s">
        <v>547</v>
      </c>
      <c r="C382" s="120"/>
      <c r="D382" s="120"/>
      <c r="E382" s="120"/>
      <c r="F382" s="120"/>
      <c r="G382" s="120"/>
      <c r="H382" s="120"/>
      <c r="I382" s="120"/>
      <c r="J382" s="120"/>
      <c r="K382" s="120"/>
      <c r="L382" s="120"/>
      <c r="M382" s="120"/>
    </row>
    <row r="383" spans="1:13" s="71" customFormat="1" ht="63.75">
      <c r="A383" s="19"/>
      <c r="B383" s="19" t="s">
        <v>2280</v>
      </c>
      <c r="C383" s="19" t="s">
        <v>34</v>
      </c>
      <c r="D383" s="19" t="s">
        <v>49</v>
      </c>
      <c r="E383" s="19">
        <v>0</v>
      </c>
      <c r="F383" s="19">
        <v>1376407.26</v>
      </c>
      <c r="G383" s="19">
        <f>F383-1084221.36</f>
        <v>292185.8999999999</v>
      </c>
      <c r="H383" s="19">
        <f>F383-G383</f>
        <v>1084221.36</v>
      </c>
      <c r="I383" s="19">
        <v>0</v>
      </c>
      <c r="J383" s="31" t="s">
        <v>1321</v>
      </c>
      <c r="K383" s="19" t="s">
        <v>834</v>
      </c>
      <c r="L383" s="19" t="s">
        <v>618</v>
      </c>
      <c r="M383" s="19" t="s">
        <v>1354</v>
      </c>
    </row>
    <row r="384" spans="1:13" s="71" customFormat="1" ht="63.75">
      <c r="A384" s="19"/>
      <c r="B384" s="19" t="s">
        <v>2279</v>
      </c>
      <c r="C384" s="19" t="s">
        <v>34</v>
      </c>
      <c r="D384" s="19" t="s">
        <v>49</v>
      </c>
      <c r="E384" s="19">
        <v>382</v>
      </c>
      <c r="F384" s="32">
        <v>279789.65</v>
      </c>
      <c r="G384" s="32">
        <f>F384-55949.84</f>
        <v>223839.81000000003</v>
      </c>
      <c r="H384" s="32">
        <f>F384-G384</f>
        <v>55949.84</v>
      </c>
      <c r="I384" s="32">
        <v>0</v>
      </c>
      <c r="J384" s="31" t="s">
        <v>1321</v>
      </c>
      <c r="K384" s="19" t="s">
        <v>834</v>
      </c>
      <c r="L384" s="19" t="s">
        <v>618</v>
      </c>
      <c r="M384" s="19" t="s">
        <v>1354</v>
      </c>
    </row>
    <row r="385" spans="1:13" s="72" customFormat="1" ht="147" customHeight="1">
      <c r="A385" s="19">
        <v>313</v>
      </c>
      <c r="B385" s="19" t="s">
        <v>1659</v>
      </c>
      <c r="C385" s="19" t="s">
        <v>34</v>
      </c>
      <c r="D385" s="19" t="s">
        <v>1322</v>
      </c>
      <c r="E385" s="19" t="s">
        <v>1323</v>
      </c>
      <c r="F385" s="32">
        <v>620640</v>
      </c>
      <c r="G385" s="32">
        <f>F385-62599.92</f>
        <v>558040.08</v>
      </c>
      <c r="H385" s="32">
        <f>F385-G385</f>
        <v>62599.92000000004</v>
      </c>
      <c r="I385" s="32">
        <v>0</v>
      </c>
      <c r="J385" s="31" t="s">
        <v>121</v>
      </c>
      <c r="K385" s="19" t="s">
        <v>834</v>
      </c>
      <c r="L385" s="19" t="s">
        <v>618</v>
      </c>
      <c r="M385" s="19" t="s">
        <v>1354</v>
      </c>
    </row>
    <row r="386" spans="1:13" s="8" customFormat="1" ht="148.5" customHeight="1">
      <c r="A386" s="19">
        <v>314</v>
      </c>
      <c r="B386" s="19" t="s">
        <v>1660</v>
      </c>
      <c r="C386" s="19" t="s">
        <v>40</v>
      </c>
      <c r="D386" s="19" t="s">
        <v>1324</v>
      </c>
      <c r="E386" s="19" t="s">
        <v>1186</v>
      </c>
      <c r="F386" s="32">
        <v>2172000</v>
      </c>
      <c r="G386" s="32">
        <f>F386-1235207.36</f>
        <v>936792.6399999999</v>
      </c>
      <c r="H386" s="32">
        <f>SUM(F386-G386)</f>
        <v>1235207.36</v>
      </c>
      <c r="I386" s="32">
        <v>0</v>
      </c>
      <c r="J386" s="31" t="s">
        <v>122</v>
      </c>
      <c r="K386" s="19" t="s">
        <v>834</v>
      </c>
      <c r="L386" s="19" t="s">
        <v>618</v>
      </c>
      <c r="M386" s="19" t="s">
        <v>1354</v>
      </c>
    </row>
    <row r="387" spans="1:13" s="8" customFormat="1" ht="140.25" customHeight="1">
      <c r="A387" s="19">
        <v>316</v>
      </c>
      <c r="B387" s="19" t="s">
        <v>1661</v>
      </c>
      <c r="C387" s="19" t="s">
        <v>40</v>
      </c>
      <c r="D387" s="19" t="s">
        <v>1326</v>
      </c>
      <c r="E387" s="19" t="s">
        <v>1325</v>
      </c>
      <c r="F387" s="32">
        <v>1295000</v>
      </c>
      <c r="G387" s="32">
        <f>F387-737300.48</f>
        <v>557699.52</v>
      </c>
      <c r="H387" s="32">
        <f>SUM(F387-G387)</f>
        <v>737300.48</v>
      </c>
      <c r="I387" s="32">
        <v>0</v>
      </c>
      <c r="J387" s="31" t="s">
        <v>123</v>
      </c>
      <c r="K387" s="19" t="s">
        <v>834</v>
      </c>
      <c r="L387" s="19" t="s">
        <v>618</v>
      </c>
      <c r="M387" s="19" t="s">
        <v>1354</v>
      </c>
    </row>
    <row r="388" spans="1:13" s="8" customFormat="1" ht="145.5" customHeight="1">
      <c r="A388" s="19">
        <v>317</v>
      </c>
      <c r="B388" s="19" t="s">
        <v>1662</v>
      </c>
      <c r="C388" s="19" t="s">
        <v>40</v>
      </c>
      <c r="D388" s="19" t="s">
        <v>1187</v>
      </c>
      <c r="E388" s="19" t="s">
        <v>1188</v>
      </c>
      <c r="F388" s="32">
        <v>1775893.05</v>
      </c>
      <c r="G388" s="32">
        <v>0</v>
      </c>
      <c r="H388" s="32">
        <v>1775893.05</v>
      </c>
      <c r="I388" s="32">
        <v>0</v>
      </c>
      <c r="J388" s="31" t="s">
        <v>124</v>
      </c>
      <c r="K388" s="19" t="s">
        <v>834</v>
      </c>
      <c r="L388" s="19" t="s">
        <v>618</v>
      </c>
      <c r="M388" s="19" t="s">
        <v>1354</v>
      </c>
    </row>
    <row r="389" spans="1:13" s="72" customFormat="1" ht="145.5" customHeight="1">
      <c r="A389" s="19">
        <v>318</v>
      </c>
      <c r="B389" s="19" t="s">
        <v>1663</v>
      </c>
      <c r="C389" s="19" t="s">
        <v>1189</v>
      </c>
      <c r="D389" s="19" t="s">
        <v>1190</v>
      </c>
      <c r="E389" s="19" t="s">
        <v>1191</v>
      </c>
      <c r="F389" s="32">
        <v>487391922</v>
      </c>
      <c r="G389" s="69">
        <v>323381128.71</v>
      </c>
      <c r="H389" s="32">
        <f>SUM(F389-G389)</f>
        <v>164010793.29000002</v>
      </c>
      <c r="I389" s="32">
        <v>0</v>
      </c>
      <c r="J389" s="31" t="s">
        <v>125</v>
      </c>
      <c r="K389" s="19" t="s">
        <v>834</v>
      </c>
      <c r="L389" s="19" t="s">
        <v>618</v>
      </c>
      <c r="M389" s="19" t="s">
        <v>1354</v>
      </c>
    </row>
    <row r="390" spans="1:13" s="3" customFormat="1" ht="12.75">
      <c r="A390" s="19"/>
      <c r="B390" s="120" t="s">
        <v>547</v>
      </c>
      <c r="C390" s="120"/>
      <c r="D390" s="120"/>
      <c r="E390" s="120"/>
      <c r="F390" s="120"/>
      <c r="G390" s="120"/>
      <c r="H390" s="120"/>
      <c r="I390" s="120"/>
      <c r="J390" s="120"/>
      <c r="K390" s="120"/>
      <c r="L390" s="120"/>
      <c r="M390" s="120"/>
    </row>
    <row r="391" spans="1:13" s="72" customFormat="1" ht="63.75">
      <c r="A391" s="19"/>
      <c r="B391" s="19" t="s">
        <v>1414</v>
      </c>
      <c r="C391" s="19" t="s">
        <v>1189</v>
      </c>
      <c r="D391" s="19" t="s">
        <v>1190</v>
      </c>
      <c r="E391" s="19">
        <v>213.4</v>
      </c>
      <c r="F391" s="32">
        <v>1095000</v>
      </c>
      <c r="G391" s="32">
        <v>300198.2</v>
      </c>
      <c r="H391" s="32">
        <f>SUM(F391-G391)</f>
        <v>794801.8</v>
      </c>
      <c r="I391" s="32">
        <v>0</v>
      </c>
      <c r="J391" s="31" t="s">
        <v>1192</v>
      </c>
      <c r="K391" s="19" t="s">
        <v>834</v>
      </c>
      <c r="L391" s="19" t="s">
        <v>618</v>
      </c>
      <c r="M391" s="19" t="s">
        <v>1354</v>
      </c>
    </row>
    <row r="392" spans="1:13" s="72" customFormat="1" ht="63.75">
      <c r="A392" s="19"/>
      <c r="B392" s="19" t="s">
        <v>1415</v>
      </c>
      <c r="C392" s="19" t="s">
        <v>1189</v>
      </c>
      <c r="D392" s="19" t="s">
        <v>1190</v>
      </c>
      <c r="E392" s="19">
        <v>93.9</v>
      </c>
      <c r="F392" s="32">
        <v>2021783.88</v>
      </c>
      <c r="G392" s="32">
        <v>142482.8</v>
      </c>
      <c r="H392" s="32">
        <f>F392-G392</f>
        <v>1879301.0799999998</v>
      </c>
      <c r="I392" s="32">
        <v>0</v>
      </c>
      <c r="J392" s="31" t="s">
        <v>1192</v>
      </c>
      <c r="K392" s="19" t="s">
        <v>834</v>
      </c>
      <c r="L392" s="19" t="s">
        <v>618</v>
      </c>
      <c r="M392" s="19" t="s">
        <v>1354</v>
      </c>
    </row>
    <row r="393" spans="1:13" s="72" customFormat="1" ht="63.75">
      <c r="A393" s="19"/>
      <c r="B393" s="19" t="s">
        <v>1416</v>
      </c>
      <c r="C393" s="19" t="s">
        <v>1189</v>
      </c>
      <c r="D393" s="19" t="s">
        <v>1190</v>
      </c>
      <c r="E393" s="19">
        <v>550.3</v>
      </c>
      <c r="F393" s="32">
        <v>12572858</v>
      </c>
      <c r="G393" s="32">
        <v>8839881.92</v>
      </c>
      <c r="H393" s="32">
        <f>SUM(F393-G393)</f>
        <v>3732976.08</v>
      </c>
      <c r="I393" s="32">
        <v>0</v>
      </c>
      <c r="J393" s="31" t="s">
        <v>1192</v>
      </c>
      <c r="K393" s="19" t="s">
        <v>834</v>
      </c>
      <c r="L393" s="19" t="s">
        <v>618</v>
      </c>
      <c r="M393" s="19" t="s">
        <v>1354</v>
      </c>
    </row>
    <row r="394" spans="1:13" s="72" customFormat="1" ht="63.75">
      <c r="A394" s="19"/>
      <c r="B394" s="19" t="s">
        <v>1417</v>
      </c>
      <c r="C394" s="19" t="s">
        <v>1189</v>
      </c>
      <c r="D394" s="19" t="s">
        <v>1190</v>
      </c>
      <c r="E394" s="19">
        <v>0.8</v>
      </c>
      <c r="F394" s="32">
        <v>31416.83</v>
      </c>
      <c r="G394" s="32">
        <v>3914.56</v>
      </c>
      <c r="H394" s="32" t="e">
        <f>#N/A</f>
        <v>#N/A</v>
      </c>
      <c r="I394" s="32">
        <v>0</v>
      </c>
      <c r="J394" s="31" t="s">
        <v>1192</v>
      </c>
      <c r="K394" s="19" t="s">
        <v>834</v>
      </c>
      <c r="L394" s="19" t="s">
        <v>618</v>
      </c>
      <c r="M394" s="19" t="s">
        <v>1354</v>
      </c>
    </row>
    <row r="395" spans="1:13" s="72" customFormat="1" ht="63.75">
      <c r="A395" s="19"/>
      <c r="B395" s="19" t="s">
        <v>1418</v>
      </c>
      <c r="C395" s="19" t="s">
        <v>1189</v>
      </c>
      <c r="D395" s="19" t="s">
        <v>1190</v>
      </c>
      <c r="E395" s="19">
        <v>0.8</v>
      </c>
      <c r="F395" s="32">
        <v>31416.83</v>
      </c>
      <c r="G395" s="32">
        <v>3914.56</v>
      </c>
      <c r="H395" s="32" t="e">
        <f>#N/A</f>
        <v>#N/A</v>
      </c>
      <c r="I395" s="32">
        <v>0</v>
      </c>
      <c r="J395" s="31" t="s">
        <v>1192</v>
      </c>
      <c r="K395" s="19" t="s">
        <v>834</v>
      </c>
      <c r="L395" s="19" t="s">
        <v>618</v>
      </c>
      <c r="M395" s="19" t="s">
        <v>1354</v>
      </c>
    </row>
    <row r="396" spans="1:13" s="72" customFormat="1" ht="63.75">
      <c r="A396" s="19"/>
      <c r="B396" s="19" t="s">
        <v>1419</v>
      </c>
      <c r="C396" s="19" t="s">
        <v>1189</v>
      </c>
      <c r="D396" s="19" t="s">
        <v>1190</v>
      </c>
      <c r="E396" s="19">
        <v>0.8</v>
      </c>
      <c r="F396" s="32">
        <v>31416.83</v>
      </c>
      <c r="G396" s="32">
        <v>3914.56</v>
      </c>
      <c r="H396" s="32" t="e">
        <f>#N/A</f>
        <v>#N/A</v>
      </c>
      <c r="I396" s="32">
        <v>0</v>
      </c>
      <c r="J396" s="31" t="s">
        <v>1192</v>
      </c>
      <c r="K396" s="19" t="s">
        <v>834</v>
      </c>
      <c r="L396" s="19" t="s">
        <v>618</v>
      </c>
      <c r="M396" s="19" t="s">
        <v>1354</v>
      </c>
    </row>
    <row r="397" spans="1:13" s="72" customFormat="1" ht="63.75">
      <c r="A397" s="19"/>
      <c r="B397" s="19" t="s">
        <v>1420</v>
      </c>
      <c r="C397" s="19" t="s">
        <v>1189</v>
      </c>
      <c r="D397" s="19" t="s">
        <v>1190</v>
      </c>
      <c r="E397" s="19">
        <v>0.8</v>
      </c>
      <c r="F397" s="32">
        <v>31416.83</v>
      </c>
      <c r="G397" s="32">
        <v>3914.56</v>
      </c>
      <c r="H397" s="32" t="e">
        <f>#N/A</f>
        <v>#N/A</v>
      </c>
      <c r="I397" s="32">
        <v>0</v>
      </c>
      <c r="J397" s="31" t="s">
        <v>1192</v>
      </c>
      <c r="K397" s="19" t="s">
        <v>834</v>
      </c>
      <c r="L397" s="19" t="s">
        <v>618</v>
      </c>
      <c r="M397" s="19" t="s">
        <v>1354</v>
      </c>
    </row>
    <row r="398" spans="1:13" s="72" customFormat="1" ht="63.75">
      <c r="A398" s="19"/>
      <c r="B398" s="19" t="s">
        <v>1421</v>
      </c>
      <c r="C398" s="19" t="s">
        <v>1189</v>
      </c>
      <c r="D398" s="19" t="s">
        <v>1190</v>
      </c>
      <c r="E398" s="19">
        <v>0.8</v>
      </c>
      <c r="F398" s="32">
        <v>37964.49</v>
      </c>
      <c r="G398" s="32">
        <v>4279.6</v>
      </c>
      <c r="H398" s="32" t="e">
        <f>#N/A</f>
        <v>#N/A</v>
      </c>
      <c r="I398" s="32">
        <v>0</v>
      </c>
      <c r="J398" s="31" t="s">
        <v>1192</v>
      </c>
      <c r="K398" s="19" t="s">
        <v>834</v>
      </c>
      <c r="L398" s="19" t="s">
        <v>618</v>
      </c>
      <c r="M398" s="19" t="s">
        <v>1354</v>
      </c>
    </row>
    <row r="399" spans="1:13" s="72" customFormat="1" ht="63.75">
      <c r="A399" s="19"/>
      <c r="B399" s="19" t="s">
        <v>1422</v>
      </c>
      <c r="C399" s="19" t="s">
        <v>1189</v>
      </c>
      <c r="D399" s="19" t="s">
        <v>1190</v>
      </c>
      <c r="E399" s="19">
        <v>1.5</v>
      </c>
      <c r="F399" s="32">
        <v>63145.58</v>
      </c>
      <c r="G399" s="32">
        <v>14533.48</v>
      </c>
      <c r="H399" s="32" t="e">
        <f>#N/A</f>
        <v>#N/A</v>
      </c>
      <c r="I399" s="32">
        <v>0</v>
      </c>
      <c r="J399" s="31" t="s">
        <v>1192</v>
      </c>
      <c r="K399" s="19" t="s">
        <v>834</v>
      </c>
      <c r="L399" s="19" t="s">
        <v>618</v>
      </c>
      <c r="M399" s="19" t="s">
        <v>1354</v>
      </c>
    </row>
    <row r="400" spans="1:13" s="72" customFormat="1" ht="63.75">
      <c r="A400" s="19"/>
      <c r="B400" s="19" t="s">
        <v>1423</v>
      </c>
      <c r="C400" s="19" t="s">
        <v>1189</v>
      </c>
      <c r="D400" s="19" t="s">
        <v>1190</v>
      </c>
      <c r="E400" s="19">
        <v>1.5</v>
      </c>
      <c r="F400" s="32">
        <v>63145.58</v>
      </c>
      <c r="G400" s="32">
        <v>14533.48</v>
      </c>
      <c r="H400" s="32" t="e">
        <f>#N/A</f>
        <v>#N/A</v>
      </c>
      <c r="I400" s="32">
        <v>0</v>
      </c>
      <c r="J400" s="31" t="s">
        <v>1192</v>
      </c>
      <c r="K400" s="19" t="s">
        <v>834</v>
      </c>
      <c r="L400" s="19" t="s">
        <v>618</v>
      </c>
      <c r="M400" s="19" t="s">
        <v>1354</v>
      </c>
    </row>
    <row r="401" spans="1:13" s="72" customFormat="1" ht="63.75">
      <c r="A401" s="19"/>
      <c r="B401" s="19" t="s">
        <v>1424</v>
      </c>
      <c r="C401" s="19" t="s">
        <v>1189</v>
      </c>
      <c r="D401" s="19" t="s">
        <v>1190</v>
      </c>
      <c r="E401" s="19">
        <v>1.5</v>
      </c>
      <c r="F401" s="32">
        <v>63145.58</v>
      </c>
      <c r="G401" s="32">
        <v>14533.48</v>
      </c>
      <c r="H401" s="32" t="e">
        <f>#N/A</f>
        <v>#N/A</v>
      </c>
      <c r="I401" s="32">
        <v>0</v>
      </c>
      <c r="J401" s="31" t="s">
        <v>1192</v>
      </c>
      <c r="K401" s="19" t="s">
        <v>834</v>
      </c>
      <c r="L401" s="19" t="s">
        <v>618</v>
      </c>
      <c r="M401" s="19" t="s">
        <v>1354</v>
      </c>
    </row>
    <row r="402" spans="1:13" s="72" customFormat="1" ht="63.75">
      <c r="A402" s="19"/>
      <c r="B402" s="19" t="s">
        <v>1425</v>
      </c>
      <c r="C402" s="19" t="s">
        <v>1189</v>
      </c>
      <c r="D402" s="19" t="s">
        <v>1190</v>
      </c>
      <c r="E402" s="19">
        <v>1.5</v>
      </c>
      <c r="F402" s="32">
        <v>63145.58</v>
      </c>
      <c r="G402" s="32">
        <v>14533.48</v>
      </c>
      <c r="H402" s="32" t="e">
        <f>#N/A</f>
        <v>#N/A</v>
      </c>
      <c r="I402" s="32">
        <v>0</v>
      </c>
      <c r="J402" s="31" t="s">
        <v>1192</v>
      </c>
      <c r="K402" s="19" t="s">
        <v>834</v>
      </c>
      <c r="L402" s="19" t="s">
        <v>618</v>
      </c>
      <c r="M402" s="19" t="s">
        <v>1354</v>
      </c>
    </row>
    <row r="403" spans="1:13" s="72" customFormat="1" ht="63.75">
      <c r="A403" s="19"/>
      <c r="B403" s="19" t="s">
        <v>1426</v>
      </c>
      <c r="C403" s="19" t="s">
        <v>1189</v>
      </c>
      <c r="D403" s="19" t="s">
        <v>1190</v>
      </c>
      <c r="E403" s="19">
        <v>1.5</v>
      </c>
      <c r="F403" s="32">
        <v>63145.58</v>
      </c>
      <c r="G403" s="32">
        <v>14533.48</v>
      </c>
      <c r="H403" s="32" t="e">
        <f>#N/A</f>
        <v>#N/A</v>
      </c>
      <c r="I403" s="32">
        <v>0</v>
      </c>
      <c r="J403" s="31" t="s">
        <v>1192</v>
      </c>
      <c r="K403" s="19" t="s">
        <v>834</v>
      </c>
      <c r="L403" s="19" t="s">
        <v>618</v>
      </c>
      <c r="M403" s="19" t="s">
        <v>1354</v>
      </c>
    </row>
    <row r="404" spans="1:13" s="72" customFormat="1" ht="63.75">
      <c r="A404" s="19"/>
      <c r="B404" s="19" t="s">
        <v>1427</v>
      </c>
      <c r="C404" s="19" t="s">
        <v>1189</v>
      </c>
      <c r="D404" s="19" t="s">
        <v>1190</v>
      </c>
      <c r="E404" s="19">
        <v>50.6</v>
      </c>
      <c r="F404" s="32">
        <v>1480645.95</v>
      </c>
      <c r="G404" s="32">
        <v>356050.24</v>
      </c>
      <c r="H404" s="32" t="e">
        <f>#N/A</f>
        <v>#N/A</v>
      </c>
      <c r="I404" s="32">
        <v>0</v>
      </c>
      <c r="J404" s="31" t="s">
        <v>1192</v>
      </c>
      <c r="K404" s="19" t="s">
        <v>834</v>
      </c>
      <c r="L404" s="19" t="s">
        <v>618</v>
      </c>
      <c r="M404" s="19" t="s">
        <v>1354</v>
      </c>
    </row>
    <row r="405" spans="1:13" s="72" customFormat="1" ht="63.75">
      <c r="A405" s="19"/>
      <c r="B405" s="19" t="s">
        <v>1428</v>
      </c>
      <c r="C405" s="19" t="s">
        <v>1189</v>
      </c>
      <c r="D405" s="19" t="s">
        <v>1190</v>
      </c>
      <c r="E405" s="19">
        <v>903.8</v>
      </c>
      <c r="F405" s="32">
        <v>104000</v>
      </c>
      <c r="G405" s="32">
        <v>0</v>
      </c>
      <c r="H405" s="32">
        <v>0</v>
      </c>
      <c r="I405" s="32">
        <v>0</v>
      </c>
      <c r="J405" s="31" t="s">
        <v>1192</v>
      </c>
      <c r="K405" s="19" t="s">
        <v>834</v>
      </c>
      <c r="L405" s="19" t="s">
        <v>618</v>
      </c>
      <c r="M405" s="19" t="s">
        <v>1354</v>
      </c>
    </row>
    <row r="406" spans="1:13" s="72" customFormat="1" ht="63.75">
      <c r="A406" s="19"/>
      <c r="B406" s="19" t="s">
        <v>1429</v>
      </c>
      <c r="C406" s="19" t="s">
        <v>1189</v>
      </c>
      <c r="D406" s="19" t="s">
        <v>1190</v>
      </c>
      <c r="E406" s="19">
        <v>903.8</v>
      </c>
      <c r="F406" s="32">
        <v>104000</v>
      </c>
      <c r="G406" s="32">
        <v>0</v>
      </c>
      <c r="H406" s="32">
        <v>0</v>
      </c>
      <c r="I406" s="32">
        <v>0</v>
      </c>
      <c r="J406" s="31" t="s">
        <v>1192</v>
      </c>
      <c r="K406" s="19" t="s">
        <v>834</v>
      </c>
      <c r="L406" s="19" t="s">
        <v>618</v>
      </c>
      <c r="M406" s="19" t="s">
        <v>1354</v>
      </c>
    </row>
    <row r="407" spans="1:13" s="72" customFormat="1" ht="63.75">
      <c r="A407" s="19"/>
      <c r="B407" s="19" t="s">
        <v>1430</v>
      </c>
      <c r="C407" s="19" t="s">
        <v>1189</v>
      </c>
      <c r="D407" s="19" t="s">
        <v>1190</v>
      </c>
      <c r="E407" s="19">
        <v>486.9</v>
      </c>
      <c r="F407" s="32">
        <v>1850674.5</v>
      </c>
      <c r="G407" s="32">
        <v>281936.72</v>
      </c>
      <c r="H407" s="32" t="e">
        <f>#N/A</f>
        <v>#N/A</v>
      </c>
      <c r="I407" s="32">
        <v>0</v>
      </c>
      <c r="J407" s="31" t="s">
        <v>1192</v>
      </c>
      <c r="K407" s="19" t="s">
        <v>834</v>
      </c>
      <c r="L407" s="19" t="s">
        <v>618</v>
      </c>
      <c r="M407" s="19" t="s">
        <v>1354</v>
      </c>
    </row>
    <row r="408" spans="1:13" s="72" customFormat="1" ht="63.75">
      <c r="A408" s="19"/>
      <c r="B408" s="19" t="s">
        <v>1431</v>
      </c>
      <c r="C408" s="19" t="s">
        <v>1189</v>
      </c>
      <c r="D408" s="19" t="s">
        <v>1190</v>
      </c>
      <c r="E408" s="19">
        <v>16.6</v>
      </c>
      <c r="F408" s="32">
        <v>30723.88</v>
      </c>
      <c r="G408" s="32">
        <v>7103.2</v>
      </c>
      <c r="H408" s="32" t="e">
        <f>#N/A</f>
        <v>#N/A</v>
      </c>
      <c r="I408" s="32">
        <v>0</v>
      </c>
      <c r="J408" s="31" t="s">
        <v>1192</v>
      </c>
      <c r="K408" s="19" t="s">
        <v>834</v>
      </c>
      <c r="L408" s="19" t="s">
        <v>618</v>
      </c>
      <c r="M408" s="19" t="s">
        <v>1354</v>
      </c>
    </row>
    <row r="409" spans="1:13" s="72" customFormat="1" ht="63.75">
      <c r="A409" s="19"/>
      <c r="B409" s="19" t="s">
        <v>1432</v>
      </c>
      <c r="C409" s="19" t="s">
        <v>1189</v>
      </c>
      <c r="D409" s="19" t="s">
        <v>1190</v>
      </c>
      <c r="E409" s="19">
        <v>1.9</v>
      </c>
      <c r="F409" s="32">
        <v>322104.62</v>
      </c>
      <c r="G409" s="32">
        <v>49461.88</v>
      </c>
      <c r="H409" s="32" t="e">
        <f>#N/A</f>
        <v>#N/A</v>
      </c>
      <c r="I409" s="32">
        <v>0</v>
      </c>
      <c r="J409" s="31" t="s">
        <v>1192</v>
      </c>
      <c r="K409" s="19" t="s">
        <v>834</v>
      </c>
      <c r="L409" s="19" t="s">
        <v>618</v>
      </c>
      <c r="M409" s="19" t="s">
        <v>1354</v>
      </c>
    </row>
    <row r="410" spans="1:13" s="72" customFormat="1" ht="63.75">
      <c r="A410" s="19"/>
      <c r="B410" s="19" t="s">
        <v>1462</v>
      </c>
      <c r="C410" s="19" t="s">
        <v>1189</v>
      </c>
      <c r="D410" s="19" t="s">
        <v>1190</v>
      </c>
      <c r="E410" s="19">
        <v>3.1</v>
      </c>
      <c r="F410" s="32">
        <v>554542.16</v>
      </c>
      <c r="G410" s="32">
        <v>84269.64</v>
      </c>
      <c r="H410" s="32" t="e">
        <f>#N/A</f>
        <v>#N/A</v>
      </c>
      <c r="I410" s="32">
        <v>0</v>
      </c>
      <c r="J410" s="31" t="s">
        <v>1192</v>
      </c>
      <c r="K410" s="19" t="s">
        <v>834</v>
      </c>
      <c r="L410" s="19" t="s">
        <v>618</v>
      </c>
      <c r="M410" s="19" t="s">
        <v>1354</v>
      </c>
    </row>
    <row r="411" spans="1:13" s="72" customFormat="1" ht="63.75">
      <c r="A411" s="19"/>
      <c r="B411" s="19" t="s">
        <v>462</v>
      </c>
      <c r="C411" s="19" t="s">
        <v>1189</v>
      </c>
      <c r="D411" s="19" t="s">
        <v>1190</v>
      </c>
      <c r="E411" s="19" t="s">
        <v>463</v>
      </c>
      <c r="F411" s="32">
        <v>6831000</v>
      </c>
      <c r="G411" s="32">
        <v>6831000</v>
      </c>
      <c r="H411" s="32" t="e">
        <f>#N/A</f>
        <v>#N/A</v>
      </c>
      <c r="I411" s="32">
        <v>0</v>
      </c>
      <c r="J411" s="31" t="s">
        <v>1192</v>
      </c>
      <c r="K411" s="19" t="s">
        <v>834</v>
      </c>
      <c r="L411" s="19" t="s">
        <v>618</v>
      </c>
      <c r="M411" s="19" t="s">
        <v>1354</v>
      </c>
    </row>
    <row r="412" spans="1:13" s="72" customFormat="1" ht="63.75">
      <c r="A412" s="19"/>
      <c r="B412" s="19" t="s">
        <v>464</v>
      </c>
      <c r="C412" s="19" t="s">
        <v>1189</v>
      </c>
      <c r="D412" s="19" t="s">
        <v>1190</v>
      </c>
      <c r="E412" s="19" t="s">
        <v>465</v>
      </c>
      <c r="F412" s="32">
        <v>1426000</v>
      </c>
      <c r="G412" s="32">
        <v>1426000</v>
      </c>
      <c r="H412" s="32" t="e">
        <f>#N/A</f>
        <v>#N/A</v>
      </c>
      <c r="I412" s="32">
        <v>0</v>
      </c>
      <c r="J412" s="31" t="s">
        <v>1192</v>
      </c>
      <c r="K412" s="19" t="s">
        <v>834</v>
      </c>
      <c r="L412" s="19" t="s">
        <v>618</v>
      </c>
      <c r="M412" s="19" t="s">
        <v>1354</v>
      </c>
    </row>
    <row r="413" spans="1:13" s="8" customFormat="1" ht="63.75">
      <c r="A413" s="19"/>
      <c r="B413" s="19" t="s">
        <v>466</v>
      </c>
      <c r="C413" s="19" t="s">
        <v>1189</v>
      </c>
      <c r="D413" s="19" t="s">
        <v>1190</v>
      </c>
      <c r="E413" s="19" t="s">
        <v>1453</v>
      </c>
      <c r="F413" s="32">
        <v>148056.56</v>
      </c>
      <c r="G413" s="32">
        <v>0</v>
      </c>
      <c r="H413" s="32">
        <v>148056.56</v>
      </c>
      <c r="I413" s="32">
        <v>0</v>
      </c>
      <c r="J413" s="31" t="s">
        <v>1192</v>
      </c>
      <c r="K413" s="19" t="s">
        <v>834</v>
      </c>
      <c r="L413" s="19" t="s">
        <v>618</v>
      </c>
      <c r="M413" s="19" t="s">
        <v>1354</v>
      </c>
    </row>
    <row r="414" spans="1:13" s="72" customFormat="1" ht="63.75">
      <c r="A414" s="19"/>
      <c r="B414" s="19" t="s">
        <v>467</v>
      </c>
      <c r="C414" s="19" t="s">
        <v>1189</v>
      </c>
      <c r="D414" s="19" t="s">
        <v>1190</v>
      </c>
      <c r="E414" s="19" t="s">
        <v>468</v>
      </c>
      <c r="F414" s="32">
        <v>4841868.23</v>
      </c>
      <c r="G414" s="32">
        <v>4841868.23</v>
      </c>
      <c r="H414" s="32">
        <f>F414-G414</f>
        <v>0</v>
      </c>
      <c r="I414" s="32">
        <v>0</v>
      </c>
      <c r="J414" s="31" t="s">
        <v>1192</v>
      </c>
      <c r="K414" s="19" t="s">
        <v>834</v>
      </c>
      <c r="L414" s="19" t="s">
        <v>618</v>
      </c>
      <c r="M414" s="19" t="s">
        <v>1354</v>
      </c>
    </row>
    <row r="415" spans="1:13" s="72" customFormat="1" ht="63.75">
      <c r="A415" s="19"/>
      <c r="B415" s="19" t="s">
        <v>2278</v>
      </c>
      <c r="C415" s="19" t="s">
        <v>1189</v>
      </c>
      <c r="D415" s="19" t="s">
        <v>1190</v>
      </c>
      <c r="E415" s="19" t="s">
        <v>469</v>
      </c>
      <c r="F415" s="32">
        <v>4210073.21</v>
      </c>
      <c r="G415" s="32">
        <v>4210073.21</v>
      </c>
      <c r="H415" s="32">
        <f>F415-G415</f>
        <v>0</v>
      </c>
      <c r="I415" s="32">
        <v>0</v>
      </c>
      <c r="J415" s="31" t="s">
        <v>1192</v>
      </c>
      <c r="K415" s="19" t="s">
        <v>834</v>
      </c>
      <c r="L415" s="19" t="s">
        <v>618</v>
      </c>
      <c r="M415" s="19" t="s">
        <v>1354</v>
      </c>
    </row>
    <row r="416" spans="1:13" s="72" customFormat="1" ht="63.75">
      <c r="A416" s="19"/>
      <c r="B416" s="19" t="s">
        <v>470</v>
      </c>
      <c r="C416" s="19" t="s">
        <v>1189</v>
      </c>
      <c r="D416" s="19" t="s">
        <v>1190</v>
      </c>
      <c r="E416" s="19">
        <v>0</v>
      </c>
      <c r="F416" s="32">
        <v>200149994.03</v>
      </c>
      <c r="G416" s="32">
        <v>47297895.32</v>
      </c>
      <c r="H416" s="32">
        <f>F416-G416</f>
        <v>152852098.71</v>
      </c>
      <c r="I416" s="32">
        <v>0</v>
      </c>
      <c r="J416" s="31" t="s">
        <v>1192</v>
      </c>
      <c r="K416" s="19" t="s">
        <v>834</v>
      </c>
      <c r="L416" s="19" t="s">
        <v>618</v>
      </c>
      <c r="M416" s="19" t="s">
        <v>1354</v>
      </c>
    </row>
    <row r="417" spans="1:13" s="72" customFormat="1" ht="63.75">
      <c r="A417" s="19"/>
      <c r="B417" s="19" t="s">
        <v>471</v>
      </c>
      <c r="C417" s="19" t="s">
        <v>1189</v>
      </c>
      <c r="D417" s="19" t="s">
        <v>1190</v>
      </c>
      <c r="E417" s="19">
        <v>4500</v>
      </c>
      <c r="F417" s="32">
        <v>8572000</v>
      </c>
      <c r="G417" s="32">
        <f>F417-1671775.75</f>
        <v>6900224.25</v>
      </c>
      <c r="H417" s="32">
        <f>F417-G417</f>
        <v>1671775.75</v>
      </c>
      <c r="I417" s="32">
        <v>0</v>
      </c>
      <c r="J417" s="31" t="s">
        <v>1192</v>
      </c>
      <c r="K417" s="19" t="s">
        <v>834</v>
      </c>
      <c r="L417" s="19" t="s">
        <v>618</v>
      </c>
      <c r="M417" s="19" t="s">
        <v>1354</v>
      </c>
    </row>
    <row r="418" spans="1:13" s="72" customFormat="1" ht="63.75">
      <c r="A418" s="19"/>
      <c r="B418" s="19" t="s">
        <v>472</v>
      </c>
      <c r="C418" s="19" t="s">
        <v>1189</v>
      </c>
      <c r="D418" s="19" t="s">
        <v>1190</v>
      </c>
      <c r="E418" s="19">
        <v>1200</v>
      </c>
      <c r="F418" s="32">
        <v>1446990.76</v>
      </c>
      <c r="G418" s="32">
        <v>655654.48</v>
      </c>
      <c r="H418" s="32">
        <f>F418-G418</f>
        <v>791336.28</v>
      </c>
      <c r="I418" s="32">
        <v>0</v>
      </c>
      <c r="J418" s="31" t="s">
        <v>1192</v>
      </c>
      <c r="K418" s="19" t="s">
        <v>834</v>
      </c>
      <c r="L418" s="19" t="s">
        <v>618</v>
      </c>
      <c r="M418" s="19" t="s">
        <v>1354</v>
      </c>
    </row>
    <row r="419" spans="1:13" s="72" customFormat="1" ht="140.25">
      <c r="A419" s="19">
        <v>319</v>
      </c>
      <c r="B419" s="19" t="s">
        <v>1664</v>
      </c>
      <c r="C419" s="19" t="s">
        <v>34</v>
      </c>
      <c r="D419" s="19" t="s">
        <v>460</v>
      </c>
      <c r="E419" s="19" t="s">
        <v>1193</v>
      </c>
      <c r="F419" s="32">
        <v>248039</v>
      </c>
      <c r="G419" s="32">
        <f>F419-25018.28</f>
        <v>223020.72</v>
      </c>
      <c r="H419" s="32">
        <f>SUM(F419-G419)</f>
        <v>25018.28</v>
      </c>
      <c r="I419" s="32">
        <v>0</v>
      </c>
      <c r="J419" s="31" t="s">
        <v>117</v>
      </c>
      <c r="K419" s="19" t="s">
        <v>834</v>
      </c>
      <c r="L419" s="19" t="s">
        <v>618</v>
      </c>
      <c r="M419" s="19" t="s">
        <v>1354</v>
      </c>
    </row>
    <row r="420" spans="1:13" s="8" customFormat="1" ht="146.25" customHeight="1">
      <c r="A420" s="19">
        <v>320</v>
      </c>
      <c r="B420" s="19" t="s">
        <v>1634</v>
      </c>
      <c r="C420" s="19" t="s">
        <v>1484</v>
      </c>
      <c r="D420" s="19" t="s">
        <v>1485</v>
      </c>
      <c r="E420" s="19" t="s">
        <v>1486</v>
      </c>
      <c r="F420" s="32">
        <v>10331000</v>
      </c>
      <c r="G420" s="32">
        <f>F420-8060651.56</f>
        <v>2270348.4400000004</v>
      </c>
      <c r="H420" s="32">
        <f>SUM(F420-G420)</f>
        <v>8060651.56</v>
      </c>
      <c r="I420" s="32">
        <v>2800748.87</v>
      </c>
      <c r="J420" s="31" t="s">
        <v>112</v>
      </c>
      <c r="K420" s="19" t="s">
        <v>834</v>
      </c>
      <c r="L420" s="19" t="s">
        <v>618</v>
      </c>
      <c r="M420" s="19" t="s">
        <v>1354</v>
      </c>
    </row>
    <row r="421" spans="1:13" s="8" customFormat="1" ht="154.5" customHeight="1">
      <c r="A421" s="19">
        <v>321</v>
      </c>
      <c r="B421" s="19" t="s">
        <v>1635</v>
      </c>
      <c r="C421" s="19" t="s">
        <v>1484</v>
      </c>
      <c r="D421" s="19" t="s">
        <v>1488</v>
      </c>
      <c r="E421" s="19" t="s">
        <v>906</v>
      </c>
      <c r="F421" s="32">
        <v>374000</v>
      </c>
      <c r="G421" s="32">
        <f>F421-287583.74</f>
        <v>86416.26000000001</v>
      </c>
      <c r="H421" s="32">
        <f>SUM(F421-G421)</f>
        <v>287583.74</v>
      </c>
      <c r="I421" s="32">
        <v>0</v>
      </c>
      <c r="J421" s="31" t="s">
        <v>116</v>
      </c>
      <c r="K421" s="19" t="s">
        <v>834</v>
      </c>
      <c r="L421" s="19" t="s">
        <v>618</v>
      </c>
      <c r="M421" s="19" t="s">
        <v>1354</v>
      </c>
    </row>
    <row r="422" spans="1:13" s="70" customFormat="1" ht="157.5" customHeight="1">
      <c r="A422" s="19">
        <v>322</v>
      </c>
      <c r="B422" s="19" t="s">
        <v>1636</v>
      </c>
      <c r="C422" s="19" t="s">
        <v>1489</v>
      </c>
      <c r="D422" s="19" t="s">
        <v>1490</v>
      </c>
      <c r="E422" s="19" t="s">
        <v>1491</v>
      </c>
      <c r="F422" s="32">
        <v>15784000</v>
      </c>
      <c r="G422" s="32">
        <f>F422-10948118.25</f>
        <v>4835881.75</v>
      </c>
      <c r="H422" s="32">
        <f>SUM(F422-G422)</f>
        <v>10948118.25</v>
      </c>
      <c r="I422" s="32">
        <v>0</v>
      </c>
      <c r="J422" s="31" t="s">
        <v>115</v>
      </c>
      <c r="K422" s="19" t="s">
        <v>834</v>
      </c>
      <c r="L422" s="19" t="s">
        <v>618</v>
      </c>
      <c r="M422" s="19" t="s">
        <v>1354</v>
      </c>
    </row>
    <row r="423" spans="1:13" s="15" customFormat="1" ht="151.5" customHeight="1">
      <c r="A423" s="19">
        <v>323</v>
      </c>
      <c r="B423" s="19" t="s">
        <v>1637</v>
      </c>
      <c r="C423" s="19" t="s">
        <v>1489</v>
      </c>
      <c r="D423" s="19" t="s">
        <v>1492</v>
      </c>
      <c r="E423" s="30" t="s">
        <v>1493</v>
      </c>
      <c r="F423" s="32">
        <v>351000</v>
      </c>
      <c r="G423" s="32">
        <v>351000</v>
      </c>
      <c r="H423" s="32">
        <f>SUM(F423-G423)</f>
        <v>0</v>
      </c>
      <c r="I423" s="33">
        <v>0</v>
      </c>
      <c r="J423" s="31" t="s">
        <v>114</v>
      </c>
      <c r="K423" s="19" t="s">
        <v>834</v>
      </c>
      <c r="L423" s="19" t="s">
        <v>618</v>
      </c>
      <c r="M423" s="19" t="s">
        <v>1354</v>
      </c>
    </row>
    <row r="424" spans="1:13" s="15" customFormat="1" ht="153" customHeight="1">
      <c r="A424" s="19">
        <v>324</v>
      </c>
      <c r="B424" s="19" t="s">
        <v>1633</v>
      </c>
      <c r="C424" s="19" t="s">
        <v>1489</v>
      </c>
      <c r="D424" s="19" t="s">
        <v>1494</v>
      </c>
      <c r="E424" s="30" t="s">
        <v>1495</v>
      </c>
      <c r="F424" s="32">
        <v>2121000</v>
      </c>
      <c r="G424" s="32">
        <v>117507</v>
      </c>
      <c r="H424" s="32">
        <v>2003493</v>
      </c>
      <c r="I424" s="33">
        <v>0</v>
      </c>
      <c r="J424" s="31" t="s">
        <v>113</v>
      </c>
      <c r="K424" s="19" t="s">
        <v>834</v>
      </c>
      <c r="L424" s="19" t="s">
        <v>618</v>
      </c>
      <c r="M424" s="19" t="s">
        <v>1354</v>
      </c>
    </row>
    <row r="425" spans="1:13" s="15" customFormat="1" ht="145.5" customHeight="1">
      <c r="A425" s="19">
        <v>325</v>
      </c>
      <c r="B425" s="38" t="s">
        <v>1580</v>
      </c>
      <c r="C425" s="39" t="s">
        <v>1275</v>
      </c>
      <c r="D425" s="19" t="s">
        <v>1276</v>
      </c>
      <c r="E425" s="30" t="s">
        <v>1277</v>
      </c>
      <c r="F425" s="32">
        <v>107360</v>
      </c>
      <c r="G425" s="32">
        <v>0</v>
      </c>
      <c r="H425" s="32">
        <v>0</v>
      </c>
      <c r="I425" s="33">
        <f>SUM(F425:H425)</f>
        <v>107360</v>
      </c>
      <c r="J425" s="34" t="s">
        <v>1278</v>
      </c>
      <c r="K425" s="30" t="s">
        <v>834</v>
      </c>
      <c r="L425" s="19" t="s">
        <v>1487</v>
      </c>
      <c r="M425" s="19" t="s">
        <v>1354</v>
      </c>
    </row>
    <row r="426" spans="1:13" s="15" customFormat="1" ht="38.25">
      <c r="A426" s="19">
        <v>326</v>
      </c>
      <c r="B426" s="19" t="s">
        <v>2068</v>
      </c>
      <c r="C426" s="39" t="s">
        <v>1489</v>
      </c>
      <c r="D426" s="30" t="s">
        <v>1279</v>
      </c>
      <c r="E426" s="30">
        <v>126528</v>
      </c>
      <c r="F426" s="32">
        <v>16750714</v>
      </c>
      <c r="G426" s="32">
        <v>0</v>
      </c>
      <c r="H426" s="32">
        <v>0</v>
      </c>
      <c r="I426" s="33">
        <f>SUM(F426:H426)</f>
        <v>16750714</v>
      </c>
      <c r="J426" s="34" t="s">
        <v>1280</v>
      </c>
      <c r="K426" s="30" t="s">
        <v>834</v>
      </c>
      <c r="L426" s="19" t="s">
        <v>1487</v>
      </c>
      <c r="M426" s="19" t="s">
        <v>1354</v>
      </c>
    </row>
    <row r="427" spans="1:13" s="15" customFormat="1" ht="63.75">
      <c r="A427" s="19">
        <v>327</v>
      </c>
      <c r="B427" s="19" t="s">
        <v>2069</v>
      </c>
      <c r="C427" s="39" t="s">
        <v>1275</v>
      </c>
      <c r="D427" s="30" t="s">
        <v>1308</v>
      </c>
      <c r="E427" s="30">
        <v>25000</v>
      </c>
      <c r="F427" s="32">
        <v>61000</v>
      </c>
      <c r="G427" s="32">
        <v>0</v>
      </c>
      <c r="H427" s="32">
        <v>0</v>
      </c>
      <c r="I427" s="33">
        <v>61000</v>
      </c>
      <c r="J427" s="34" t="s">
        <v>1309</v>
      </c>
      <c r="K427" s="30" t="s">
        <v>834</v>
      </c>
      <c r="L427" s="19" t="s">
        <v>1487</v>
      </c>
      <c r="M427" s="19" t="s">
        <v>1354</v>
      </c>
    </row>
    <row r="428" spans="1:13" s="15" customFormat="1" ht="120" customHeight="1">
      <c r="A428" s="19">
        <v>328</v>
      </c>
      <c r="B428" s="19" t="s">
        <v>1581</v>
      </c>
      <c r="C428" s="30" t="s">
        <v>1578</v>
      </c>
      <c r="D428" s="30" t="s">
        <v>1579</v>
      </c>
      <c r="E428" s="30">
        <v>7650</v>
      </c>
      <c r="F428" s="33">
        <v>0</v>
      </c>
      <c r="G428" s="33">
        <v>0</v>
      </c>
      <c r="H428" s="33">
        <v>0</v>
      </c>
      <c r="I428" s="33">
        <v>35323534.83</v>
      </c>
      <c r="J428" s="34" t="s">
        <v>1672</v>
      </c>
      <c r="K428" s="30" t="s">
        <v>834</v>
      </c>
      <c r="L428" s="19" t="s">
        <v>1487</v>
      </c>
      <c r="M428" s="19" t="s">
        <v>1354</v>
      </c>
    </row>
    <row r="429" spans="1:13" s="15" customFormat="1" ht="88.5" customHeight="1">
      <c r="A429" s="19">
        <v>329</v>
      </c>
      <c r="B429" s="19" t="s">
        <v>1582</v>
      </c>
      <c r="C429" s="30" t="s">
        <v>1583</v>
      </c>
      <c r="D429" s="30" t="s">
        <v>1584</v>
      </c>
      <c r="E429" s="30" t="s">
        <v>1585</v>
      </c>
      <c r="F429" s="33">
        <v>2652809.3</v>
      </c>
      <c r="G429" s="33">
        <v>1958025.72</v>
      </c>
      <c r="H429" s="33">
        <f>F429-G429</f>
        <v>694783.5799999998</v>
      </c>
      <c r="I429" s="33">
        <v>0</v>
      </c>
      <c r="J429" s="34" t="s">
        <v>1586</v>
      </c>
      <c r="K429" s="30" t="s">
        <v>834</v>
      </c>
      <c r="L429" s="30" t="s">
        <v>847</v>
      </c>
      <c r="M429" s="19" t="s">
        <v>1354</v>
      </c>
    </row>
    <row r="430" spans="1:13" s="15" customFormat="1" ht="133.5" customHeight="1">
      <c r="A430" s="19">
        <v>330</v>
      </c>
      <c r="B430" s="19" t="s">
        <v>1604</v>
      </c>
      <c r="C430" s="30" t="s">
        <v>1603</v>
      </c>
      <c r="D430" s="30" t="s">
        <v>1605</v>
      </c>
      <c r="E430" s="30" t="s">
        <v>1606</v>
      </c>
      <c r="F430" s="33">
        <v>2988982.4</v>
      </c>
      <c r="G430" s="33">
        <f>F430-2731597.77</f>
        <v>257384.6299999999</v>
      </c>
      <c r="H430" s="33">
        <f>F430-G430</f>
        <v>2731597.77</v>
      </c>
      <c r="I430" s="33">
        <v>0</v>
      </c>
      <c r="J430" s="34" t="s">
        <v>2010</v>
      </c>
      <c r="K430" s="30" t="s">
        <v>834</v>
      </c>
      <c r="L430" s="19" t="s">
        <v>618</v>
      </c>
      <c r="M430" s="19" t="s">
        <v>1354</v>
      </c>
    </row>
    <row r="431" spans="1:13" s="15" customFormat="1" ht="89.25">
      <c r="A431" s="19">
        <v>331</v>
      </c>
      <c r="B431" s="19" t="s">
        <v>1614</v>
      </c>
      <c r="C431" s="30" t="s">
        <v>1617</v>
      </c>
      <c r="D431" s="30" t="s">
        <v>1618</v>
      </c>
      <c r="E431" s="30">
        <v>1226</v>
      </c>
      <c r="F431" s="33">
        <v>0</v>
      </c>
      <c r="G431" s="33">
        <v>0</v>
      </c>
      <c r="H431" s="33">
        <f>SUM(F431-G431)</f>
        <v>0</v>
      </c>
      <c r="I431" s="33">
        <v>5575100.14</v>
      </c>
      <c r="J431" s="34" t="s">
        <v>2745</v>
      </c>
      <c r="K431" s="30" t="s">
        <v>834</v>
      </c>
      <c r="L431" s="30" t="s">
        <v>1487</v>
      </c>
      <c r="M431" s="19" t="s">
        <v>1354</v>
      </c>
    </row>
    <row r="432" spans="1:13" s="15" customFormat="1" ht="89.25">
      <c r="A432" s="19">
        <v>332</v>
      </c>
      <c r="B432" s="19" t="s">
        <v>1614</v>
      </c>
      <c r="C432" s="30" t="s">
        <v>1619</v>
      </c>
      <c r="D432" s="30" t="s">
        <v>1620</v>
      </c>
      <c r="E432" s="30">
        <v>1439</v>
      </c>
      <c r="F432" s="33">
        <v>0</v>
      </c>
      <c r="G432" s="33">
        <v>0</v>
      </c>
      <c r="H432" s="33">
        <f>SUM(F432-G432)</f>
        <v>0</v>
      </c>
      <c r="I432" s="33">
        <v>2025176.65</v>
      </c>
      <c r="J432" s="34" t="s">
        <v>2746</v>
      </c>
      <c r="K432" s="30" t="s">
        <v>834</v>
      </c>
      <c r="L432" s="30" t="s">
        <v>1487</v>
      </c>
      <c r="M432" s="19" t="s">
        <v>1354</v>
      </c>
    </row>
    <row r="433" spans="1:13" s="15" customFormat="1" ht="153">
      <c r="A433" s="19">
        <v>333</v>
      </c>
      <c r="B433" s="19" t="s">
        <v>1607</v>
      </c>
      <c r="C433" s="30" t="s">
        <v>1608</v>
      </c>
      <c r="D433" s="30" t="s">
        <v>1609</v>
      </c>
      <c r="E433" s="30" t="s">
        <v>1610</v>
      </c>
      <c r="F433" s="33">
        <v>1</v>
      </c>
      <c r="G433" s="33">
        <v>1</v>
      </c>
      <c r="H433" s="33">
        <v>1</v>
      </c>
      <c r="I433" s="33">
        <v>0</v>
      </c>
      <c r="J433" s="34" t="s">
        <v>1917</v>
      </c>
      <c r="K433" s="30" t="s">
        <v>834</v>
      </c>
      <c r="L433" s="19" t="s">
        <v>618</v>
      </c>
      <c r="M433" s="19" t="s">
        <v>1354</v>
      </c>
    </row>
    <row r="434" spans="1:13" s="15" customFormat="1" ht="197.25" customHeight="1">
      <c r="A434" s="19">
        <v>334</v>
      </c>
      <c r="B434" s="19" t="s">
        <v>1611</v>
      </c>
      <c r="C434" s="30" t="s">
        <v>1608</v>
      </c>
      <c r="D434" s="30" t="s">
        <v>1612</v>
      </c>
      <c r="E434" s="30" t="s">
        <v>1613</v>
      </c>
      <c r="F434" s="33">
        <v>1</v>
      </c>
      <c r="G434" s="33">
        <v>1</v>
      </c>
      <c r="H434" s="33">
        <v>1</v>
      </c>
      <c r="I434" s="33">
        <v>0</v>
      </c>
      <c r="J434" s="34" t="s">
        <v>2128</v>
      </c>
      <c r="K434" s="30" t="s">
        <v>834</v>
      </c>
      <c r="L434" s="19" t="s">
        <v>618</v>
      </c>
      <c r="M434" s="19" t="s">
        <v>1354</v>
      </c>
    </row>
    <row r="435" spans="1:13" s="15" customFormat="1" ht="51">
      <c r="A435" s="19">
        <v>335</v>
      </c>
      <c r="B435" s="19" t="s">
        <v>1628</v>
      </c>
      <c r="C435" s="30" t="s">
        <v>1629</v>
      </c>
      <c r="D435" s="30" t="s">
        <v>1630</v>
      </c>
      <c r="E435" s="30" t="s">
        <v>104</v>
      </c>
      <c r="F435" s="33">
        <v>7164900</v>
      </c>
      <c r="G435" s="33">
        <v>1</v>
      </c>
      <c r="H435" s="33">
        <f>SUM(F435-G435)</f>
        <v>7164899</v>
      </c>
      <c r="I435" s="33">
        <v>7164900</v>
      </c>
      <c r="J435" s="34" t="s">
        <v>1631</v>
      </c>
      <c r="K435" s="30" t="s">
        <v>834</v>
      </c>
      <c r="L435" s="30" t="s">
        <v>1632</v>
      </c>
      <c r="M435" s="19" t="s">
        <v>1354</v>
      </c>
    </row>
    <row r="436" spans="1:13" s="15" customFormat="1" ht="188.25" customHeight="1">
      <c r="A436" s="19">
        <v>336</v>
      </c>
      <c r="B436" s="19" t="s">
        <v>1668</v>
      </c>
      <c r="C436" s="30" t="s">
        <v>1669</v>
      </c>
      <c r="D436" s="30" t="s">
        <v>1670</v>
      </c>
      <c r="E436" s="30" t="s">
        <v>1671</v>
      </c>
      <c r="F436" s="33">
        <v>1</v>
      </c>
      <c r="G436" s="33">
        <v>0</v>
      </c>
      <c r="H436" s="33">
        <v>0</v>
      </c>
      <c r="I436" s="33">
        <v>0</v>
      </c>
      <c r="J436" s="34" t="s">
        <v>2171</v>
      </c>
      <c r="K436" s="30" t="s">
        <v>834</v>
      </c>
      <c r="L436" s="19" t="s">
        <v>618</v>
      </c>
      <c r="M436" s="19" t="s">
        <v>1354</v>
      </c>
    </row>
    <row r="437" spans="1:13" ht="87.75" customHeight="1">
      <c r="A437" s="19">
        <v>337</v>
      </c>
      <c r="B437" s="19" t="s">
        <v>1673</v>
      </c>
      <c r="C437" s="30" t="s">
        <v>1674</v>
      </c>
      <c r="D437" s="30" t="s">
        <v>1675</v>
      </c>
      <c r="E437" s="30" t="s">
        <v>1676</v>
      </c>
      <c r="F437" s="33">
        <v>2811940.7</v>
      </c>
      <c r="G437" s="33">
        <v>2811940.7</v>
      </c>
      <c r="H437" s="33">
        <f>F437-G437</f>
        <v>0</v>
      </c>
      <c r="I437" s="33">
        <v>2811940.7</v>
      </c>
      <c r="J437" s="34" t="s">
        <v>1677</v>
      </c>
      <c r="K437" s="30" t="s">
        <v>834</v>
      </c>
      <c r="L437" s="30" t="s">
        <v>1353</v>
      </c>
      <c r="M437" s="19" t="s">
        <v>1354</v>
      </c>
    </row>
    <row r="438" spans="1:13" s="73" customFormat="1" ht="171" customHeight="1">
      <c r="A438" s="19">
        <v>338</v>
      </c>
      <c r="B438" s="19" t="s">
        <v>1690</v>
      </c>
      <c r="C438" s="30" t="s">
        <v>1679</v>
      </c>
      <c r="D438" s="30" t="s">
        <v>1680</v>
      </c>
      <c r="E438" s="30" t="s">
        <v>1681</v>
      </c>
      <c r="F438" s="33">
        <v>128884.24</v>
      </c>
      <c r="G438" s="33">
        <f>F438-32221.06</f>
        <v>96663.18000000001</v>
      </c>
      <c r="H438" s="33">
        <f>F438-G438</f>
        <v>32221.059999999998</v>
      </c>
      <c r="I438" s="33">
        <v>128884.24</v>
      </c>
      <c r="J438" s="34" t="s">
        <v>1918</v>
      </c>
      <c r="K438" s="30" t="s">
        <v>834</v>
      </c>
      <c r="L438" s="19" t="s">
        <v>618</v>
      </c>
      <c r="M438" s="19" t="s">
        <v>1354</v>
      </c>
    </row>
    <row r="439" spans="1:13" s="15" customFormat="1" ht="63.75">
      <c r="A439" s="19">
        <v>339</v>
      </c>
      <c r="B439" s="19" t="s">
        <v>1685</v>
      </c>
      <c r="C439" s="30" t="s">
        <v>1767</v>
      </c>
      <c r="D439" s="30" t="s">
        <v>1686</v>
      </c>
      <c r="E439" s="30">
        <v>629</v>
      </c>
      <c r="F439" s="33">
        <v>3.59</v>
      </c>
      <c r="G439" s="33">
        <v>0</v>
      </c>
      <c r="H439" s="33">
        <v>0</v>
      </c>
      <c r="I439" s="33">
        <v>1884.8</v>
      </c>
      <c r="J439" s="34" t="s">
        <v>2133</v>
      </c>
      <c r="K439" s="30" t="s">
        <v>834</v>
      </c>
      <c r="L439" s="30" t="s">
        <v>1353</v>
      </c>
      <c r="M439" s="19" t="s">
        <v>1354</v>
      </c>
    </row>
    <row r="440" spans="1:13" s="15" customFormat="1" ht="89.25">
      <c r="A440" s="19">
        <v>340</v>
      </c>
      <c r="B440" s="19" t="s">
        <v>1688</v>
      </c>
      <c r="C440" s="30" t="s">
        <v>1768</v>
      </c>
      <c r="D440" s="30" t="s">
        <v>1689</v>
      </c>
      <c r="E440" s="30">
        <v>1344</v>
      </c>
      <c r="F440" s="33">
        <v>0</v>
      </c>
      <c r="G440" s="33">
        <v>0</v>
      </c>
      <c r="H440" s="33">
        <v>0</v>
      </c>
      <c r="I440" s="33">
        <v>1</v>
      </c>
      <c r="J440" s="34" t="s">
        <v>2748</v>
      </c>
      <c r="K440" s="30" t="s">
        <v>834</v>
      </c>
      <c r="L440" s="30" t="s">
        <v>1353</v>
      </c>
      <c r="M440" s="19" t="s">
        <v>1354</v>
      </c>
    </row>
    <row r="441" spans="1:13" s="15" customFormat="1" ht="119.25" customHeight="1">
      <c r="A441" s="19">
        <v>341</v>
      </c>
      <c r="B441" s="19" t="s">
        <v>1695</v>
      </c>
      <c r="C441" s="30" t="s">
        <v>1696</v>
      </c>
      <c r="D441" s="30" t="s">
        <v>1697</v>
      </c>
      <c r="E441" s="30">
        <v>3535</v>
      </c>
      <c r="F441" s="33">
        <v>0</v>
      </c>
      <c r="G441" s="33">
        <v>0</v>
      </c>
      <c r="H441" s="33">
        <v>0</v>
      </c>
      <c r="I441" s="33">
        <v>837904.4</v>
      </c>
      <c r="J441" s="34" t="s">
        <v>1698</v>
      </c>
      <c r="K441" s="30" t="s">
        <v>834</v>
      </c>
      <c r="L441" s="30" t="s">
        <v>1353</v>
      </c>
      <c r="M441" s="19" t="s">
        <v>1354</v>
      </c>
    </row>
    <row r="442" spans="1:13" s="15" customFormat="1" ht="206.25" customHeight="1">
      <c r="A442" s="19">
        <v>342</v>
      </c>
      <c r="B442" s="19" t="s">
        <v>1699</v>
      </c>
      <c r="C442" s="30" t="s">
        <v>1700</v>
      </c>
      <c r="D442" s="30" t="s">
        <v>1701</v>
      </c>
      <c r="E442" s="30">
        <v>70</v>
      </c>
      <c r="F442" s="33">
        <v>1</v>
      </c>
      <c r="G442" s="33">
        <v>1</v>
      </c>
      <c r="H442" s="33">
        <v>0</v>
      </c>
      <c r="I442" s="33">
        <v>0</v>
      </c>
      <c r="J442" s="34" t="s">
        <v>1705</v>
      </c>
      <c r="K442" s="30" t="s">
        <v>834</v>
      </c>
      <c r="L442" s="19" t="s">
        <v>618</v>
      </c>
      <c r="M442" s="19" t="s">
        <v>1354</v>
      </c>
    </row>
    <row r="443" spans="1:13" s="16" customFormat="1" ht="106.5" customHeight="1">
      <c r="A443" s="19">
        <v>343</v>
      </c>
      <c r="B443" s="19" t="s">
        <v>1706</v>
      </c>
      <c r="C443" s="30" t="s">
        <v>1708</v>
      </c>
      <c r="D443" s="30" t="s">
        <v>1691</v>
      </c>
      <c r="E443" s="30" t="s">
        <v>1709</v>
      </c>
      <c r="F443" s="33">
        <v>917950.8</v>
      </c>
      <c r="G443" s="33">
        <v>0</v>
      </c>
      <c r="H443" s="33">
        <v>917950.8</v>
      </c>
      <c r="I443" s="33">
        <v>917950.8</v>
      </c>
      <c r="J443" s="34" t="s">
        <v>1710</v>
      </c>
      <c r="K443" s="30" t="s">
        <v>2146</v>
      </c>
      <c r="L443" s="30" t="s">
        <v>1487</v>
      </c>
      <c r="M443" s="19" t="s">
        <v>1354</v>
      </c>
    </row>
    <row r="444" spans="1:13" s="15" customFormat="1" ht="119.25" customHeight="1">
      <c r="A444" s="19">
        <v>345</v>
      </c>
      <c r="B444" s="19" t="s">
        <v>1706</v>
      </c>
      <c r="C444" s="30" t="s">
        <v>1711</v>
      </c>
      <c r="D444" s="30" t="s">
        <v>2679</v>
      </c>
      <c r="E444" s="30" t="s">
        <v>2680</v>
      </c>
      <c r="F444" s="33">
        <v>0</v>
      </c>
      <c r="G444" s="33">
        <v>0</v>
      </c>
      <c r="H444" s="33">
        <v>0</v>
      </c>
      <c r="I444" s="33">
        <v>0</v>
      </c>
      <c r="J444" s="34" t="s">
        <v>2681</v>
      </c>
      <c r="K444" s="30" t="s">
        <v>834</v>
      </c>
      <c r="L444" s="30" t="s">
        <v>1487</v>
      </c>
      <c r="M444" s="19" t="s">
        <v>1354</v>
      </c>
    </row>
    <row r="445" spans="1:13" s="15" customFormat="1" ht="96.75" customHeight="1">
      <c r="A445" s="19">
        <v>346</v>
      </c>
      <c r="B445" s="19" t="s">
        <v>1706</v>
      </c>
      <c r="C445" s="30" t="s">
        <v>1712</v>
      </c>
      <c r="D445" s="30" t="s">
        <v>2682</v>
      </c>
      <c r="E445" s="30" t="s">
        <v>2683</v>
      </c>
      <c r="F445" s="33">
        <v>0</v>
      </c>
      <c r="G445" s="33">
        <v>0</v>
      </c>
      <c r="H445" s="32">
        <f>SUM(F445-G445)</f>
        <v>0</v>
      </c>
      <c r="I445" s="33">
        <v>0</v>
      </c>
      <c r="J445" s="34" t="s">
        <v>2684</v>
      </c>
      <c r="K445" s="30" t="s">
        <v>834</v>
      </c>
      <c r="L445" s="30" t="s">
        <v>1487</v>
      </c>
      <c r="M445" s="19" t="s">
        <v>1354</v>
      </c>
    </row>
    <row r="446" spans="1:13" s="15" customFormat="1" ht="97.5" customHeight="1">
      <c r="A446" s="19">
        <v>347</v>
      </c>
      <c r="B446" s="19" t="s">
        <v>1706</v>
      </c>
      <c r="C446" s="30" t="s">
        <v>1713</v>
      </c>
      <c r="D446" s="30" t="s">
        <v>2685</v>
      </c>
      <c r="E446" s="30" t="s">
        <v>2686</v>
      </c>
      <c r="F446" s="33">
        <v>0</v>
      </c>
      <c r="G446" s="33">
        <v>0</v>
      </c>
      <c r="H446" s="33">
        <v>0</v>
      </c>
      <c r="I446" s="33">
        <v>0</v>
      </c>
      <c r="J446" s="34" t="s">
        <v>2687</v>
      </c>
      <c r="K446" s="30" t="s">
        <v>834</v>
      </c>
      <c r="L446" s="30" t="s">
        <v>1487</v>
      </c>
      <c r="M446" s="19" t="s">
        <v>1354</v>
      </c>
    </row>
    <row r="447" spans="1:13" s="15" customFormat="1" ht="91.5" customHeight="1">
      <c r="A447" s="19">
        <v>348</v>
      </c>
      <c r="B447" s="19" t="s">
        <v>1706</v>
      </c>
      <c r="C447" s="30" t="s">
        <v>1714</v>
      </c>
      <c r="D447" s="30" t="s">
        <v>2688</v>
      </c>
      <c r="E447" s="30" t="s">
        <v>2689</v>
      </c>
      <c r="F447" s="33">
        <v>0</v>
      </c>
      <c r="G447" s="33">
        <v>0</v>
      </c>
      <c r="H447" s="33">
        <v>0</v>
      </c>
      <c r="I447" s="33">
        <v>0</v>
      </c>
      <c r="J447" s="34" t="s">
        <v>2690</v>
      </c>
      <c r="K447" s="30" t="s">
        <v>834</v>
      </c>
      <c r="L447" s="30" t="s">
        <v>1487</v>
      </c>
      <c r="M447" s="19" t="s">
        <v>1354</v>
      </c>
    </row>
    <row r="448" spans="1:13" s="15" customFormat="1" ht="118.5" customHeight="1">
      <c r="A448" s="19">
        <v>349</v>
      </c>
      <c r="B448" s="19" t="s">
        <v>1706</v>
      </c>
      <c r="C448" s="30" t="s">
        <v>1715</v>
      </c>
      <c r="D448" s="30" t="s">
        <v>2669</v>
      </c>
      <c r="E448" s="30" t="s">
        <v>2670</v>
      </c>
      <c r="F448" s="33">
        <v>0</v>
      </c>
      <c r="G448" s="33">
        <v>0</v>
      </c>
      <c r="H448" s="33">
        <v>0</v>
      </c>
      <c r="I448" s="33">
        <v>0</v>
      </c>
      <c r="J448" s="34" t="s">
        <v>2671</v>
      </c>
      <c r="K448" s="30" t="s">
        <v>834</v>
      </c>
      <c r="L448" s="30" t="s">
        <v>1487</v>
      </c>
      <c r="M448" s="19" t="s">
        <v>1354</v>
      </c>
    </row>
    <row r="449" spans="1:13" s="15" customFormat="1" ht="120" customHeight="1">
      <c r="A449" s="19">
        <v>350</v>
      </c>
      <c r="B449" s="19" t="s">
        <v>1706</v>
      </c>
      <c r="C449" s="30" t="s">
        <v>1716</v>
      </c>
      <c r="D449" s="30" t="s">
        <v>1717</v>
      </c>
      <c r="E449" s="30" t="s">
        <v>1718</v>
      </c>
      <c r="F449" s="33">
        <v>0</v>
      </c>
      <c r="G449" s="33">
        <v>0</v>
      </c>
      <c r="H449" s="32">
        <f>SUM(F449-G449)</f>
        <v>0</v>
      </c>
      <c r="I449" s="33">
        <v>365709.21</v>
      </c>
      <c r="J449" s="34" t="s">
        <v>1719</v>
      </c>
      <c r="K449" s="30" t="s">
        <v>834</v>
      </c>
      <c r="L449" s="30" t="s">
        <v>1487</v>
      </c>
      <c r="M449" s="19" t="s">
        <v>1354</v>
      </c>
    </row>
    <row r="450" spans="1:13" s="15" customFormat="1" ht="120.75" customHeight="1">
      <c r="A450" s="19">
        <v>351</v>
      </c>
      <c r="B450" s="19" t="s">
        <v>1706</v>
      </c>
      <c r="C450" s="30" t="s">
        <v>1720</v>
      </c>
      <c r="D450" s="30" t="s">
        <v>1721</v>
      </c>
      <c r="E450" s="30" t="s">
        <v>1722</v>
      </c>
      <c r="F450" s="33">
        <v>0</v>
      </c>
      <c r="G450" s="33">
        <v>0</v>
      </c>
      <c r="H450" s="33">
        <v>0</v>
      </c>
      <c r="I450" s="33">
        <v>405093.27</v>
      </c>
      <c r="J450" s="34" t="s">
        <v>1723</v>
      </c>
      <c r="K450" s="30" t="s">
        <v>834</v>
      </c>
      <c r="L450" s="30" t="s">
        <v>1487</v>
      </c>
      <c r="M450" s="19" t="s">
        <v>1354</v>
      </c>
    </row>
    <row r="451" spans="1:13" s="15" customFormat="1" ht="102">
      <c r="A451" s="19">
        <v>352</v>
      </c>
      <c r="B451" s="19" t="s">
        <v>1706</v>
      </c>
      <c r="C451" s="30" t="s">
        <v>1724</v>
      </c>
      <c r="D451" s="30" t="s">
        <v>1725</v>
      </c>
      <c r="E451" s="30" t="s">
        <v>1707</v>
      </c>
      <c r="F451" s="33">
        <v>0</v>
      </c>
      <c r="G451" s="33">
        <v>0</v>
      </c>
      <c r="H451" s="33">
        <v>0</v>
      </c>
      <c r="I451" s="33">
        <v>421972.16</v>
      </c>
      <c r="J451" s="34" t="s">
        <v>1726</v>
      </c>
      <c r="K451" s="30" t="s">
        <v>834</v>
      </c>
      <c r="L451" s="30" t="s">
        <v>1487</v>
      </c>
      <c r="M451" s="19" t="s">
        <v>1354</v>
      </c>
    </row>
    <row r="452" spans="1:13" s="15" customFormat="1" ht="102">
      <c r="A452" s="19">
        <v>353</v>
      </c>
      <c r="B452" s="19" t="s">
        <v>1706</v>
      </c>
      <c r="C452" s="30" t="s">
        <v>1727</v>
      </c>
      <c r="D452" s="30" t="s">
        <v>1728</v>
      </c>
      <c r="E452" s="30" t="s">
        <v>1729</v>
      </c>
      <c r="F452" s="33">
        <v>0</v>
      </c>
      <c r="G452" s="33">
        <v>0</v>
      </c>
      <c r="H452" s="33">
        <v>0</v>
      </c>
      <c r="I452" s="33">
        <v>562629.55</v>
      </c>
      <c r="J452" s="34" t="s">
        <v>1730</v>
      </c>
      <c r="K452" s="30" t="s">
        <v>834</v>
      </c>
      <c r="L452" s="30" t="s">
        <v>1487</v>
      </c>
      <c r="M452" s="19" t="s">
        <v>1354</v>
      </c>
    </row>
    <row r="453" spans="1:13" s="15" customFormat="1" ht="102">
      <c r="A453" s="19">
        <v>354</v>
      </c>
      <c r="B453" s="19" t="s">
        <v>1706</v>
      </c>
      <c r="C453" s="30" t="s">
        <v>1731</v>
      </c>
      <c r="D453" s="30" t="s">
        <v>1732</v>
      </c>
      <c r="E453" s="30" t="s">
        <v>1729</v>
      </c>
      <c r="F453" s="33">
        <v>0</v>
      </c>
      <c r="G453" s="33">
        <v>0</v>
      </c>
      <c r="H453" s="33">
        <v>0</v>
      </c>
      <c r="I453" s="33">
        <v>562629.55</v>
      </c>
      <c r="J453" s="34" t="s">
        <v>1733</v>
      </c>
      <c r="K453" s="30" t="s">
        <v>834</v>
      </c>
      <c r="L453" s="30" t="s">
        <v>1487</v>
      </c>
      <c r="M453" s="19" t="s">
        <v>1354</v>
      </c>
    </row>
    <row r="454" spans="1:13" s="15" customFormat="1" ht="121.5" customHeight="1">
      <c r="A454" s="19">
        <v>355</v>
      </c>
      <c r="B454" s="19" t="s">
        <v>1706</v>
      </c>
      <c r="C454" s="30" t="s">
        <v>1734</v>
      </c>
      <c r="D454" s="30" t="s">
        <v>1735</v>
      </c>
      <c r="E454" s="30" t="s">
        <v>1729</v>
      </c>
      <c r="F454" s="33">
        <v>0</v>
      </c>
      <c r="G454" s="33">
        <v>0</v>
      </c>
      <c r="H454" s="33">
        <v>0</v>
      </c>
      <c r="I454" s="33">
        <v>562629.55</v>
      </c>
      <c r="J454" s="34" t="s">
        <v>1736</v>
      </c>
      <c r="K454" s="30" t="s">
        <v>834</v>
      </c>
      <c r="L454" s="30" t="s">
        <v>1487</v>
      </c>
      <c r="M454" s="19" t="s">
        <v>1354</v>
      </c>
    </row>
    <row r="455" spans="1:13" s="15" customFormat="1" ht="123" customHeight="1">
      <c r="A455" s="19">
        <v>356</v>
      </c>
      <c r="B455" s="19" t="s">
        <v>1706</v>
      </c>
      <c r="C455" s="30" t="s">
        <v>1737</v>
      </c>
      <c r="D455" s="30" t="s">
        <v>1738</v>
      </c>
      <c r="E455" s="30" t="s">
        <v>1729</v>
      </c>
      <c r="F455" s="33">
        <v>0</v>
      </c>
      <c r="G455" s="33">
        <v>0</v>
      </c>
      <c r="H455" s="33">
        <v>0</v>
      </c>
      <c r="I455" s="33">
        <v>562629.55</v>
      </c>
      <c r="J455" s="34" t="s">
        <v>1739</v>
      </c>
      <c r="K455" s="30" t="s">
        <v>834</v>
      </c>
      <c r="L455" s="30" t="s">
        <v>1487</v>
      </c>
      <c r="M455" s="19" t="s">
        <v>1354</v>
      </c>
    </row>
    <row r="456" spans="1:13" s="15" customFormat="1" ht="120.75" customHeight="1">
      <c r="A456" s="19">
        <v>357</v>
      </c>
      <c r="B456" s="19" t="s">
        <v>1706</v>
      </c>
      <c r="C456" s="30" t="s">
        <v>1740</v>
      </c>
      <c r="D456" s="30" t="s">
        <v>1741</v>
      </c>
      <c r="E456" s="30" t="s">
        <v>1729</v>
      </c>
      <c r="F456" s="33">
        <v>0</v>
      </c>
      <c r="G456" s="33">
        <v>0</v>
      </c>
      <c r="H456" s="33">
        <v>0</v>
      </c>
      <c r="I456" s="33">
        <v>562629.55</v>
      </c>
      <c r="J456" s="34" t="s">
        <v>1742</v>
      </c>
      <c r="K456" s="30" t="s">
        <v>834</v>
      </c>
      <c r="L456" s="30" t="s">
        <v>1487</v>
      </c>
      <c r="M456" s="19" t="s">
        <v>1354</v>
      </c>
    </row>
    <row r="457" spans="1:13" s="16" customFormat="1" ht="122.25" customHeight="1">
      <c r="A457" s="19">
        <v>358</v>
      </c>
      <c r="B457" s="19" t="s">
        <v>1706</v>
      </c>
      <c r="C457" s="30" t="s">
        <v>1743</v>
      </c>
      <c r="D457" s="30" t="s">
        <v>1744</v>
      </c>
      <c r="E457" s="30" t="s">
        <v>1729</v>
      </c>
      <c r="F457" s="33">
        <v>0</v>
      </c>
      <c r="G457" s="33">
        <v>0</v>
      </c>
      <c r="H457" s="33">
        <v>0</v>
      </c>
      <c r="I457" s="33">
        <v>562629.55</v>
      </c>
      <c r="J457" s="34" t="s">
        <v>1745</v>
      </c>
      <c r="K457" s="30" t="s">
        <v>834</v>
      </c>
      <c r="L457" s="30" t="s">
        <v>1487</v>
      </c>
      <c r="M457" s="19" t="s">
        <v>1354</v>
      </c>
    </row>
    <row r="458" spans="1:13" s="15" customFormat="1" ht="114.75">
      <c r="A458" s="19">
        <v>359</v>
      </c>
      <c r="B458" s="30" t="s">
        <v>1809</v>
      </c>
      <c r="C458" s="30" t="s">
        <v>1810</v>
      </c>
      <c r="D458" s="30" t="s">
        <v>1811</v>
      </c>
      <c r="E458" s="30" t="s">
        <v>104</v>
      </c>
      <c r="F458" s="30">
        <v>7164900</v>
      </c>
      <c r="G458" s="30">
        <v>0</v>
      </c>
      <c r="H458" s="33">
        <v>7164900</v>
      </c>
      <c r="I458" s="33">
        <v>274700</v>
      </c>
      <c r="J458" s="30" t="s">
        <v>1812</v>
      </c>
      <c r="K458" s="30" t="s">
        <v>834</v>
      </c>
      <c r="L458" s="30" t="s">
        <v>1487</v>
      </c>
      <c r="M458" s="19" t="s">
        <v>1354</v>
      </c>
    </row>
    <row r="459" spans="1:13" s="15" customFormat="1" ht="89.25">
      <c r="A459" s="19">
        <v>360</v>
      </c>
      <c r="B459" s="30" t="s">
        <v>1813</v>
      </c>
      <c r="C459" s="30" t="s">
        <v>1814</v>
      </c>
      <c r="D459" s="30" t="s">
        <v>1815</v>
      </c>
      <c r="E459" s="30" t="s">
        <v>1816</v>
      </c>
      <c r="F459" s="30">
        <v>16602596.25</v>
      </c>
      <c r="G459" s="30">
        <v>0</v>
      </c>
      <c r="H459" s="30">
        <v>16602596.25</v>
      </c>
      <c r="I459" s="30">
        <v>16602596.25</v>
      </c>
      <c r="J459" s="30" t="s">
        <v>2140</v>
      </c>
      <c r="K459" s="30" t="s">
        <v>834</v>
      </c>
      <c r="L459" s="30" t="s">
        <v>1487</v>
      </c>
      <c r="M459" s="19" t="s">
        <v>1354</v>
      </c>
    </row>
    <row r="460" spans="1:13" s="15" customFormat="1" ht="38.25">
      <c r="A460" s="19">
        <v>361</v>
      </c>
      <c r="B460" s="30" t="s">
        <v>1840</v>
      </c>
      <c r="C460" s="30" t="s">
        <v>1841</v>
      </c>
      <c r="D460" s="30" t="s">
        <v>1842</v>
      </c>
      <c r="E460" s="30" t="s">
        <v>1843</v>
      </c>
      <c r="F460" s="30">
        <v>1</v>
      </c>
      <c r="G460" s="30">
        <v>0</v>
      </c>
      <c r="H460" s="30">
        <v>1</v>
      </c>
      <c r="I460" s="30">
        <v>1473.22</v>
      </c>
      <c r="J460" s="30" t="s">
        <v>1862</v>
      </c>
      <c r="K460" s="30" t="s">
        <v>834</v>
      </c>
      <c r="L460" s="30" t="s">
        <v>1487</v>
      </c>
      <c r="M460" s="19" t="s">
        <v>1354</v>
      </c>
    </row>
    <row r="461" spans="1:13" s="15" customFormat="1" ht="38.25">
      <c r="A461" s="19">
        <v>362</v>
      </c>
      <c r="B461" s="30" t="s">
        <v>1844</v>
      </c>
      <c r="C461" s="30" t="s">
        <v>1841</v>
      </c>
      <c r="D461" s="30" t="s">
        <v>1845</v>
      </c>
      <c r="E461" s="30" t="s">
        <v>1846</v>
      </c>
      <c r="F461" s="30">
        <v>1</v>
      </c>
      <c r="G461" s="30">
        <v>0</v>
      </c>
      <c r="H461" s="30">
        <v>1</v>
      </c>
      <c r="I461" s="30">
        <v>90.25</v>
      </c>
      <c r="J461" s="30" t="s">
        <v>1863</v>
      </c>
      <c r="K461" s="30" t="s">
        <v>834</v>
      </c>
      <c r="L461" s="30" t="s">
        <v>1487</v>
      </c>
      <c r="M461" s="19" t="s">
        <v>1354</v>
      </c>
    </row>
    <row r="462" spans="1:13" s="15" customFormat="1" ht="38.25">
      <c r="A462" s="19">
        <v>363</v>
      </c>
      <c r="B462" s="30" t="s">
        <v>1847</v>
      </c>
      <c r="C462" s="30" t="s">
        <v>1841</v>
      </c>
      <c r="D462" s="30" t="s">
        <v>1848</v>
      </c>
      <c r="E462" s="30" t="s">
        <v>1849</v>
      </c>
      <c r="F462" s="30">
        <v>1</v>
      </c>
      <c r="G462" s="30">
        <v>0</v>
      </c>
      <c r="H462" s="30">
        <v>1</v>
      </c>
      <c r="I462" s="30">
        <v>51.22</v>
      </c>
      <c r="J462" s="30" t="s">
        <v>1864</v>
      </c>
      <c r="K462" s="30" t="s">
        <v>834</v>
      </c>
      <c r="L462" s="30" t="s">
        <v>1487</v>
      </c>
      <c r="M462" s="19" t="s">
        <v>1354</v>
      </c>
    </row>
    <row r="463" spans="1:13" s="15" customFormat="1" ht="38.25">
      <c r="A463" s="19">
        <v>364</v>
      </c>
      <c r="B463" s="30" t="s">
        <v>1850</v>
      </c>
      <c r="C463" s="30" t="s">
        <v>1841</v>
      </c>
      <c r="D463" s="30" t="s">
        <v>1851</v>
      </c>
      <c r="E463" s="30" t="s">
        <v>1852</v>
      </c>
      <c r="F463" s="30">
        <v>1</v>
      </c>
      <c r="G463" s="30">
        <v>0</v>
      </c>
      <c r="H463" s="30">
        <v>1</v>
      </c>
      <c r="I463" s="30">
        <v>2514.71</v>
      </c>
      <c r="J463" s="30" t="s">
        <v>1865</v>
      </c>
      <c r="K463" s="30" t="s">
        <v>834</v>
      </c>
      <c r="L463" s="30" t="s">
        <v>1487</v>
      </c>
      <c r="M463" s="19" t="s">
        <v>1354</v>
      </c>
    </row>
    <row r="464" spans="1:13" s="15" customFormat="1" ht="38.25">
      <c r="A464" s="19">
        <v>365</v>
      </c>
      <c r="B464" s="30" t="s">
        <v>1853</v>
      </c>
      <c r="C464" s="30" t="s">
        <v>1841</v>
      </c>
      <c r="D464" s="30" t="s">
        <v>1854</v>
      </c>
      <c r="E464" s="30" t="s">
        <v>1855</v>
      </c>
      <c r="F464" s="30">
        <v>1</v>
      </c>
      <c r="G464" s="30">
        <v>0</v>
      </c>
      <c r="H464" s="30">
        <v>1</v>
      </c>
      <c r="I464" s="30">
        <v>9.76</v>
      </c>
      <c r="J464" s="30" t="s">
        <v>1866</v>
      </c>
      <c r="K464" s="30" t="s">
        <v>834</v>
      </c>
      <c r="L464" s="30" t="s">
        <v>1487</v>
      </c>
      <c r="M464" s="19" t="s">
        <v>1354</v>
      </c>
    </row>
    <row r="465" spans="1:13" s="15" customFormat="1" ht="38.25">
      <c r="A465" s="19">
        <v>366</v>
      </c>
      <c r="B465" s="30" t="s">
        <v>1856</v>
      </c>
      <c r="C465" s="30" t="s">
        <v>1841</v>
      </c>
      <c r="D465" s="30" t="s">
        <v>1857</v>
      </c>
      <c r="E465" s="30" t="s">
        <v>1858</v>
      </c>
      <c r="F465" s="30">
        <v>1</v>
      </c>
      <c r="G465" s="30">
        <v>0</v>
      </c>
      <c r="H465" s="30">
        <v>1</v>
      </c>
      <c r="I465" s="30">
        <v>46.34</v>
      </c>
      <c r="J465" s="30" t="s">
        <v>1867</v>
      </c>
      <c r="K465" s="30" t="s">
        <v>834</v>
      </c>
      <c r="L465" s="30" t="s">
        <v>1487</v>
      </c>
      <c r="M465" s="19" t="s">
        <v>1354</v>
      </c>
    </row>
    <row r="466" spans="1:13" s="15" customFormat="1" ht="108" customHeight="1">
      <c r="A466" s="19">
        <v>367</v>
      </c>
      <c r="B466" s="30" t="s">
        <v>1859</v>
      </c>
      <c r="C466" s="30" t="s">
        <v>1860</v>
      </c>
      <c r="D466" s="30" t="s">
        <v>1861</v>
      </c>
      <c r="E466" s="30">
        <v>3916</v>
      </c>
      <c r="F466" s="30">
        <v>1</v>
      </c>
      <c r="G466" s="30">
        <v>0</v>
      </c>
      <c r="H466" s="30">
        <v>1</v>
      </c>
      <c r="I466" s="30">
        <v>9551.52</v>
      </c>
      <c r="J466" s="30" t="s">
        <v>1868</v>
      </c>
      <c r="K466" s="30" t="s">
        <v>834</v>
      </c>
      <c r="L466" s="30" t="s">
        <v>1487</v>
      </c>
      <c r="M466" s="19" t="s">
        <v>1354</v>
      </c>
    </row>
    <row r="467" spans="1:13" s="15" customFormat="1" ht="106.5" customHeight="1">
      <c r="A467" s="19">
        <v>368</v>
      </c>
      <c r="B467" s="30" t="s">
        <v>1893</v>
      </c>
      <c r="C467" s="30" t="s">
        <v>1894</v>
      </c>
      <c r="D467" s="30" t="s">
        <v>1895</v>
      </c>
      <c r="E467" s="30" t="s">
        <v>1896</v>
      </c>
      <c r="F467" s="30">
        <v>1</v>
      </c>
      <c r="G467" s="30">
        <v>0</v>
      </c>
      <c r="H467" s="30">
        <v>1</v>
      </c>
      <c r="I467" s="30">
        <v>12475.65</v>
      </c>
      <c r="J467" s="30" t="s">
        <v>2129</v>
      </c>
      <c r="K467" s="30" t="s">
        <v>834</v>
      </c>
      <c r="L467" s="30" t="s">
        <v>1353</v>
      </c>
      <c r="M467" s="19" t="s">
        <v>1354</v>
      </c>
    </row>
    <row r="468" spans="1:13" s="15" customFormat="1" ht="75" customHeight="1">
      <c r="A468" s="19">
        <v>369</v>
      </c>
      <c r="B468" s="30" t="s">
        <v>2150</v>
      </c>
      <c r="C468" s="30" t="s">
        <v>2147</v>
      </c>
      <c r="D468" s="30" t="s">
        <v>2148</v>
      </c>
      <c r="E468" s="30">
        <v>2130</v>
      </c>
      <c r="F468" s="30" t="s">
        <v>1252</v>
      </c>
      <c r="G468" s="30" t="s">
        <v>1252</v>
      </c>
      <c r="H468" s="30" t="s">
        <v>1252</v>
      </c>
      <c r="I468" s="30">
        <v>2150895.3</v>
      </c>
      <c r="J468" s="30" t="s">
        <v>3134</v>
      </c>
      <c r="K468" s="30" t="s">
        <v>834</v>
      </c>
      <c r="L468" s="30" t="s">
        <v>1353</v>
      </c>
      <c r="M468" s="19" t="s">
        <v>1354</v>
      </c>
    </row>
    <row r="469" spans="1:13" s="15" customFormat="1" ht="71.25" customHeight="1">
      <c r="A469" s="19">
        <v>370</v>
      </c>
      <c r="B469" s="30" t="s">
        <v>2151</v>
      </c>
      <c r="C469" s="30" t="s">
        <v>2147</v>
      </c>
      <c r="D469" s="30" t="s">
        <v>2149</v>
      </c>
      <c r="E469" s="30">
        <v>2064</v>
      </c>
      <c r="F469" s="30" t="s">
        <v>1252</v>
      </c>
      <c r="G469" s="30" t="s">
        <v>1252</v>
      </c>
      <c r="H469" s="30" t="s">
        <v>1252</v>
      </c>
      <c r="I469" s="30">
        <v>2084247.84</v>
      </c>
      <c r="J469" s="30" t="s">
        <v>3133</v>
      </c>
      <c r="K469" s="30" t="s">
        <v>834</v>
      </c>
      <c r="L469" s="30" t="s">
        <v>1353</v>
      </c>
      <c r="M469" s="19" t="s">
        <v>1354</v>
      </c>
    </row>
    <row r="470" spans="1:13" s="15" customFormat="1" ht="73.5" customHeight="1">
      <c r="A470" s="19">
        <v>371</v>
      </c>
      <c r="B470" s="30" t="s">
        <v>2152</v>
      </c>
      <c r="C470" s="30" t="s">
        <v>2147</v>
      </c>
      <c r="D470" s="30" t="s">
        <v>2153</v>
      </c>
      <c r="E470" s="30">
        <v>2398</v>
      </c>
      <c r="F470" s="30" t="s">
        <v>1252</v>
      </c>
      <c r="G470" s="30" t="s">
        <v>1252</v>
      </c>
      <c r="H470" s="30" t="s">
        <v>1252</v>
      </c>
      <c r="I470" s="30">
        <v>2421524.38</v>
      </c>
      <c r="J470" s="30" t="s">
        <v>3132</v>
      </c>
      <c r="K470" s="30" t="s">
        <v>834</v>
      </c>
      <c r="L470" s="30" t="s">
        <v>1353</v>
      </c>
      <c r="M470" s="19" t="s">
        <v>1354</v>
      </c>
    </row>
    <row r="471" spans="1:13" s="70" customFormat="1" ht="63.75">
      <c r="A471" s="19">
        <v>372</v>
      </c>
      <c r="B471" s="30" t="s">
        <v>2154</v>
      </c>
      <c r="C471" s="30" t="s">
        <v>2147</v>
      </c>
      <c r="D471" s="30" t="s">
        <v>2155</v>
      </c>
      <c r="E471" s="30">
        <v>1933</v>
      </c>
      <c r="F471" s="30" t="s">
        <v>1252</v>
      </c>
      <c r="G471" s="30" t="s">
        <v>1252</v>
      </c>
      <c r="H471" s="30" t="s">
        <v>1252</v>
      </c>
      <c r="I471" s="30">
        <v>1951962.73</v>
      </c>
      <c r="J471" s="30" t="s">
        <v>3131</v>
      </c>
      <c r="K471" s="30" t="s">
        <v>834</v>
      </c>
      <c r="L471" s="30" t="s">
        <v>1353</v>
      </c>
      <c r="M471" s="19" t="s">
        <v>1354</v>
      </c>
    </row>
    <row r="472" spans="1:13" s="70" customFormat="1" ht="63.75">
      <c r="A472" s="19">
        <v>373</v>
      </c>
      <c r="B472" s="30" t="s">
        <v>2156</v>
      </c>
      <c r="C472" s="30" t="s">
        <v>2147</v>
      </c>
      <c r="D472" s="30" t="s">
        <v>2157</v>
      </c>
      <c r="E472" s="30">
        <v>1817</v>
      </c>
      <c r="F472" s="30" t="s">
        <v>1252</v>
      </c>
      <c r="G472" s="30" t="s">
        <v>1252</v>
      </c>
      <c r="H472" s="30" t="s">
        <v>1252</v>
      </c>
      <c r="I472" s="30">
        <v>1834824.77</v>
      </c>
      <c r="J472" s="30" t="s">
        <v>3135</v>
      </c>
      <c r="K472" s="30" t="s">
        <v>834</v>
      </c>
      <c r="L472" s="30" t="s">
        <v>1353</v>
      </c>
      <c r="M472" s="19" t="s">
        <v>1354</v>
      </c>
    </row>
    <row r="473" spans="1:13" s="15" customFormat="1" ht="63.75">
      <c r="A473" s="19">
        <v>374</v>
      </c>
      <c r="B473" s="30" t="s">
        <v>2158</v>
      </c>
      <c r="C473" s="30" t="s">
        <v>2147</v>
      </c>
      <c r="D473" s="30" t="s">
        <v>2159</v>
      </c>
      <c r="E473" s="30">
        <v>1989</v>
      </c>
      <c r="F473" s="30" t="s">
        <v>1252</v>
      </c>
      <c r="G473" s="30" t="s">
        <v>1252</v>
      </c>
      <c r="H473" s="30" t="s">
        <v>1252</v>
      </c>
      <c r="I473" s="30">
        <v>2008512.09</v>
      </c>
      <c r="J473" s="30" t="s">
        <v>3136</v>
      </c>
      <c r="K473" s="30" t="s">
        <v>834</v>
      </c>
      <c r="L473" s="30" t="s">
        <v>1353</v>
      </c>
      <c r="M473" s="19" t="s">
        <v>1354</v>
      </c>
    </row>
    <row r="474" spans="1:13" s="15" customFormat="1" ht="63.75">
      <c r="A474" s="19">
        <v>375</v>
      </c>
      <c r="B474" s="30" t="s">
        <v>2160</v>
      </c>
      <c r="C474" s="30" t="s">
        <v>2147</v>
      </c>
      <c r="D474" s="30" t="s">
        <v>2161</v>
      </c>
      <c r="E474" s="30">
        <v>3018</v>
      </c>
      <c r="F474" s="30" t="s">
        <v>1252</v>
      </c>
      <c r="G474" s="30" t="s">
        <v>1252</v>
      </c>
      <c r="H474" s="30" t="s">
        <v>1252</v>
      </c>
      <c r="I474" s="30" t="s">
        <v>1252</v>
      </c>
      <c r="J474" s="30" t="s">
        <v>2162</v>
      </c>
      <c r="K474" s="30" t="s">
        <v>834</v>
      </c>
      <c r="L474" s="30" t="s">
        <v>1353</v>
      </c>
      <c r="M474" s="19" t="s">
        <v>1354</v>
      </c>
    </row>
    <row r="475" spans="1:13" s="15" customFormat="1" ht="73.5" customHeight="1">
      <c r="A475" s="19">
        <v>376</v>
      </c>
      <c r="B475" s="30" t="s">
        <v>2163</v>
      </c>
      <c r="C475" s="30" t="s">
        <v>2147</v>
      </c>
      <c r="D475" s="30" t="s">
        <v>2164</v>
      </c>
      <c r="E475" s="30">
        <v>3881</v>
      </c>
      <c r="F475" s="30" t="s">
        <v>1252</v>
      </c>
      <c r="G475" s="30" t="s">
        <v>1252</v>
      </c>
      <c r="H475" s="30" t="s">
        <v>1252</v>
      </c>
      <c r="I475" s="30">
        <v>3919072.61</v>
      </c>
      <c r="J475" s="30" t="s">
        <v>2165</v>
      </c>
      <c r="K475" s="30" t="s">
        <v>834</v>
      </c>
      <c r="L475" s="30" t="s">
        <v>1353</v>
      </c>
      <c r="M475" s="19" t="s">
        <v>1354</v>
      </c>
    </row>
    <row r="476" spans="1:13" s="15" customFormat="1" ht="75" customHeight="1">
      <c r="A476" s="19">
        <v>377</v>
      </c>
      <c r="B476" s="30" t="s">
        <v>2166</v>
      </c>
      <c r="C476" s="30" t="s">
        <v>2147</v>
      </c>
      <c r="D476" s="30" t="s">
        <v>2167</v>
      </c>
      <c r="E476" s="30">
        <v>4124</v>
      </c>
      <c r="F476" s="30" t="s">
        <v>1252</v>
      </c>
      <c r="G476" s="30" t="s">
        <v>1252</v>
      </c>
      <c r="H476" s="30" t="s">
        <v>1252</v>
      </c>
      <c r="I476" s="30" t="s">
        <v>1252</v>
      </c>
      <c r="J476" s="30" t="s">
        <v>3137</v>
      </c>
      <c r="K476" s="30" t="s">
        <v>834</v>
      </c>
      <c r="L476" s="30" t="s">
        <v>1353</v>
      </c>
      <c r="M476" s="19" t="s">
        <v>1354</v>
      </c>
    </row>
    <row r="477" spans="1:13" s="15" customFormat="1" ht="108" customHeight="1">
      <c r="A477" s="19">
        <v>378</v>
      </c>
      <c r="B477" s="30" t="s">
        <v>2285</v>
      </c>
      <c r="C477" s="30" t="s">
        <v>2286</v>
      </c>
      <c r="D477" s="30" t="s">
        <v>2287</v>
      </c>
      <c r="E477" s="30">
        <v>88961</v>
      </c>
      <c r="F477" s="30"/>
      <c r="G477" s="30"/>
      <c r="H477" s="30"/>
      <c r="I477" s="30">
        <v>7502053.1</v>
      </c>
      <c r="J477" s="30" t="s">
        <v>2298</v>
      </c>
      <c r="K477" s="30" t="s">
        <v>834</v>
      </c>
      <c r="L477" s="30" t="s">
        <v>1353</v>
      </c>
      <c r="M477" s="19" t="s">
        <v>1354</v>
      </c>
    </row>
    <row r="478" spans="1:13" s="15" customFormat="1" ht="102">
      <c r="A478" s="19">
        <v>379</v>
      </c>
      <c r="B478" s="30" t="s">
        <v>2288</v>
      </c>
      <c r="C478" s="30" t="s">
        <v>2286</v>
      </c>
      <c r="D478" s="30" t="s">
        <v>2289</v>
      </c>
      <c r="E478" s="30">
        <v>36953</v>
      </c>
      <c r="F478" s="30"/>
      <c r="G478" s="30"/>
      <c r="H478" s="30"/>
      <c r="I478" s="30">
        <v>37009604.33</v>
      </c>
      <c r="J478" s="30" t="s">
        <v>2296</v>
      </c>
      <c r="K478" s="30" t="s">
        <v>834</v>
      </c>
      <c r="L478" s="30" t="s">
        <v>1353</v>
      </c>
      <c r="M478" s="19" t="s">
        <v>1354</v>
      </c>
    </row>
    <row r="479" spans="1:13" s="15" customFormat="1" ht="102">
      <c r="A479" s="19">
        <v>380</v>
      </c>
      <c r="B479" s="30" t="s">
        <v>2290</v>
      </c>
      <c r="C479" s="30" t="s">
        <v>2291</v>
      </c>
      <c r="D479" s="30" t="s">
        <v>2292</v>
      </c>
      <c r="E479" s="30">
        <v>13219</v>
      </c>
      <c r="F479" s="30"/>
      <c r="G479" s="30"/>
      <c r="H479" s="30"/>
      <c r="I479" s="30">
        <v>20324344.69</v>
      </c>
      <c r="J479" s="30" t="s">
        <v>2297</v>
      </c>
      <c r="K479" s="30" t="s">
        <v>834</v>
      </c>
      <c r="L479" s="30" t="s">
        <v>1353</v>
      </c>
      <c r="M479" s="19" t="s">
        <v>1354</v>
      </c>
    </row>
    <row r="480" spans="1:13" s="15" customFormat="1" ht="102">
      <c r="A480" s="19">
        <v>381</v>
      </c>
      <c r="B480" s="30" t="s">
        <v>2294</v>
      </c>
      <c r="C480" s="30" t="s">
        <v>2291</v>
      </c>
      <c r="D480" s="30" t="s">
        <v>2293</v>
      </c>
      <c r="E480" s="30">
        <v>101258</v>
      </c>
      <c r="F480" s="30"/>
      <c r="G480" s="30"/>
      <c r="H480" s="30"/>
      <c r="I480" s="33">
        <v>204759025.88</v>
      </c>
      <c r="J480" s="30" t="s">
        <v>2295</v>
      </c>
      <c r="K480" s="30" t="s">
        <v>834</v>
      </c>
      <c r="L480" s="30" t="s">
        <v>1353</v>
      </c>
      <c r="M480" s="19" t="s">
        <v>1354</v>
      </c>
    </row>
    <row r="481" spans="1:13" s="15" customFormat="1" ht="114" customHeight="1">
      <c r="A481" s="19">
        <v>382</v>
      </c>
      <c r="B481" s="30" t="s">
        <v>2299</v>
      </c>
      <c r="C481" s="30" t="s">
        <v>2286</v>
      </c>
      <c r="D481" s="30" t="s">
        <v>2300</v>
      </c>
      <c r="E481" s="30">
        <v>31000</v>
      </c>
      <c r="F481" s="30"/>
      <c r="G481" s="30"/>
      <c r="H481" s="30"/>
      <c r="I481" s="33">
        <v>8118986.49</v>
      </c>
      <c r="J481" s="30" t="s">
        <v>2301</v>
      </c>
      <c r="K481" s="30" t="s">
        <v>834</v>
      </c>
      <c r="L481" s="30" t="s">
        <v>1353</v>
      </c>
      <c r="M481" s="19" t="s">
        <v>1354</v>
      </c>
    </row>
    <row r="482" spans="1:13" s="15" customFormat="1" ht="176.25" customHeight="1">
      <c r="A482" s="19">
        <v>383</v>
      </c>
      <c r="B482" s="30" t="s">
        <v>2944</v>
      </c>
      <c r="C482" s="30" t="s">
        <v>2337</v>
      </c>
      <c r="D482" s="30" t="s">
        <v>2302</v>
      </c>
      <c r="E482" s="30">
        <v>11803</v>
      </c>
      <c r="F482" s="30">
        <v>0</v>
      </c>
      <c r="G482" s="30">
        <v>0</v>
      </c>
      <c r="H482" s="30">
        <v>0</v>
      </c>
      <c r="I482" s="33" t="s">
        <v>2303</v>
      </c>
      <c r="J482" s="30" t="s">
        <v>3077</v>
      </c>
      <c r="K482" s="30" t="s">
        <v>834</v>
      </c>
      <c r="L482" s="30" t="s">
        <v>618</v>
      </c>
      <c r="M482" s="19" t="s">
        <v>1354</v>
      </c>
    </row>
    <row r="483" spans="1:13" s="15" customFormat="1" ht="66.75" customHeight="1">
      <c r="A483" s="19">
        <v>384</v>
      </c>
      <c r="B483" s="30" t="s">
        <v>2304</v>
      </c>
      <c r="C483" s="30" t="s">
        <v>2305</v>
      </c>
      <c r="D483" s="30" t="s">
        <v>2306</v>
      </c>
      <c r="E483" s="30">
        <v>112</v>
      </c>
      <c r="F483" s="30" t="s">
        <v>1252</v>
      </c>
      <c r="G483" s="30" t="s">
        <v>1252</v>
      </c>
      <c r="H483" s="30" t="s">
        <v>1252</v>
      </c>
      <c r="I483" s="30">
        <v>425191.2</v>
      </c>
      <c r="J483" s="30" t="s">
        <v>3138</v>
      </c>
      <c r="K483" s="30" t="s">
        <v>834</v>
      </c>
      <c r="L483" s="30" t="s">
        <v>1353</v>
      </c>
      <c r="M483" s="19" t="s">
        <v>1354</v>
      </c>
    </row>
    <row r="484" spans="1:13" s="15" customFormat="1" ht="93" customHeight="1">
      <c r="A484" s="19">
        <v>385</v>
      </c>
      <c r="B484" s="30" t="s">
        <v>2307</v>
      </c>
      <c r="C484" s="30" t="s">
        <v>2308</v>
      </c>
      <c r="D484" s="30" t="s">
        <v>2309</v>
      </c>
      <c r="E484" s="30">
        <v>6316</v>
      </c>
      <c r="F484" s="30"/>
      <c r="G484" s="30"/>
      <c r="H484" s="30"/>
      <c r="I484" s="30"/>
      <c r="J484" s="30" t="s">
        <v>3139</v>
      </c>
      <c r="K484" s="30" t="s">
        <v>834</v>
      </c>
      <c r="L484" s="30" t="s">
        <v>1353</v>
      </c>
      <c r="M484" s="19" t="s">
        <v>1354</v>
      </c>
    </row>
    <row r="485" spans="1:13" s="15" customFormat="1" ht="86.25" customHeight="1">
      <c r="A485" s="19">
        <v>386</v>
      </c>
      <c r="B485" s="30" t="s">
        <v>2510</v>
      </c>
      <c r="C485" s="30" t="s">
        <v>2338</v>
      </c>
      <c r="D485" s="30" t="s">
        <v>2339</v>
      </c>
      <c r="E485" s="30">
        <v>187</v>
      </c>
      <c r="F485" s="30">
        <v>108420.98</v>
      </c>
      <c r="G485" s="30">
        <v>0</v>
      </c>
      <c r="H485" s="30">
        <v>0</v>
      </c>
      <c r="I485" s="30">
        <v>108420.98</v>
      </c>
      <c r="J485" s="30" t="s">
        <v>3140</v>
      </c>
      <c r="K485" s="30" t="s">
        <v>834</v>
      </c>
      <c r="L485" s="30" t="s">
        <v>1353</v>
      </c>
      <c r="M485" s="19" t="s">
        <v>1354</v>
      </c>
    </row>
    <row r="486" spans="1:13" s="15" customFormat="1" ht="76.5">
      <c r="A486" s="19">
        <v>387</v>
      </c>
      <c r="B486" s="30" t="s">
        <v>2511</v>
      </c>
      <c r="C486" s="30" t="s">
        <v>2340</v>
      </c>
      <c r="D486" s="30" t="s">
        <v>2341</v>
      </c>
      <c r="E486" s="30">
        <v>221</v>
      </c>
      <c r="F486" s="30">
        <v>118677.33</v>
      </c>
      <c r="G486" s="30">
        <v>0</v>
      </c>
      <c r="H486" s="30">
        <v>0</v>
      </c>
      <c r="I486" s="30">
        <v>118677.33</v>
      </c>
      <c r="J486" s="30" t="s">
        <v>3141</v>
      </c>
      <c r="K486" s="30" t="s">
        <v>834</v>
      </c>
      <c r="L486" s="30" t="s">
        <v>1353</v>
      </c>
      <c r="M486" s="19" t="s">
        <v>1354</v>
      </c>
    </row>
    <row r="487" spans="1:13" s="119" customFormat="1" ht="88.5" customHeight="1">
      <c r="A487" s="19">
        <v>388</v>
      </c>
      <c r="B487" s="30" t="s">
        <v>2512</v>
      </c>
      <c r="C487" s="30" t="s">
        <v>2342</v>
      </c>
      <c r="D487" s="30" t="s">
        <v>2343</v>
      </c>
      <c r="E487" s="30">
        <v>1631</v>
      </c>
      <c r="F487" s="30">
        <v>2107428.29</v>
      </c>
      <c r="G487" s="30">
        <v>0</v>
      </c>
      <c r="H487" s="30">
        <v>0</v>
      </c>
      <c r="I487" s="30">
        <v>2107428.29</v>
      </c>
      <c r="J487" s="30" t="s">
        <v>3147</v>
      </c>
      <c r="K487" s="30" t="s">
        <v>834</v>
      </c>
      <c r="L487" s="30" t="s">
        <v>1353</v>
      </c>
      <c r="M487" s="19" t="s">
        <v>1354</v>
      </c>
    </row>
    <row r="488" spans="1:13" s="15" customFormat="1" ht="94.5" customHeight="1">
      <c r="A488" s="19">
        <v>389</v>
      </c>
      <c r="B488" s="30" t="s">
        <v>2513</v>
      </c>
      <c r="C488" s="30" t="s">
        <v>2344</v>
      </c>
      <c r="D488" s="30" t="s">
        <v>2345</v>
      </c>
      <c r="E488" s="30">
        <v>171</v>
      </c>
      <c r="F488" s="30">
        <v>99144.32</v>
      </c>
      <c r="G488" s="30">
        <v>0</v>
      </c>
      <c r="H488" s="30">
        <v>0</v>
      </c>
      <c r="I488" s="30">
        <v>99144.32</v>
      </c>
      <c r="J488" s="30" t="s">
        <v>3142</v>
      </c>
      <c r="K488" s="30" t="s">
        <v>834</v>
      </c>
      <c r="L488" s="30" t="s">
        <v>1353</v>
      </c>
      <c r="M488" s="19" t="s">
        <v>1354</v>
      </c>
    </row>
    <row r="489" spans="1:13" s="15" customFormat="1" ht="94.5" customHeight="1">
      <c r="A489" s="19">
        <v>390</v>
      </c>
      <c r="B489" s="30" t="s">
        <v>2514</v>
      </c>
      <c r="C489" s="30" t="s">
        <v>2346</v>
      </c>
      <c r="D489" s="30" t="s">
        <v>2347</v>
      </c>
      <c r="E489" s="30">
        <v>65</v>
      </c>
      <c r="F489" s="30">
        <v>32733.64</v>
      </c>
      <c r="G489" s="30">
        <v>0</v>
      </c>
      <c r="H489" s="30">
        <v>0</v>
      </c>
      <c r="I489" s="30">
        <v>32733.64</v>
      </c>
      <c r="J489" s="30" t="s">
        <v>3143</v>
      </c>
      <c r="K489" s="30" t="s">
        <v>834</v>
      </c>
      <c r="L489" s="30" t="s">
        <v>1353</v>
      </c>
      <c r="M489" s="19" t="s">
        <v>1354</v>
      </c>
    </row>
    <row r="490" spans="1:13" s="15" customFormat="1" ht="96.75" customHeight="1">
      <c r="A490" s="19">
        <v>391</v>
      </c>
      <c r="B490" s="30" t="s">
        <v>2515</v>
      </c>
      <c r="C490" s="30" t="s">
        <v>2348</v>
      </c>
      <c r="D490" s="30" t="s">
        <v>2349</v>
      </c>
      <c r="E490" s="30">
        <v>200</v>
      </c>
      <c r="F490" s="30">
        <v>100718.9</v>
      </c>
      <c r="G490" s="30">
        <v>0</v>
      </c>
      <c r="H490" s="30">
        <v>0</v>
      </c>
      <c r="I490" s="30">
        <v>100718.9</v>
      </c>
      <c r="J490" s="30" t="s">
        <v>3144</v>
      </c>
      <c r="K490" s="30" t="s">
        <v>834</v>
      </c>
      <c r="L490" s="30" t="s">
        <v>1353</v>
      </c>
      <c r="M490" s="19" t="s">
        <v>1354</v>
      </c>
    </row>
    <row r="491" spans="1:13" s="15" customFormat="1" ht="107.25" customHeight="1">
      <c r="A491" s="19">
        <v>392</v>
      </c>
      <c r="B491" s="30" t="s">
        <v>2516</v>
      </c>
      <c r="C491" s="30" t="s">
        <v>2350</v>
      </c>
      <c r="D491" s="30" t="s">
        <v>2351</v>
      </c>
      <c r="E491" s="30">
        <v>727</v>
      </c>
      <c r="F491" s="30">
        <v>421508.29</v>
      </c>
      <c r="G491" s="30">
        <v>0</v>
      </c>
      <c r="H491" s="30">
        <v>0</v>
      </c>
      <c r="I491" s="30">
        <v>421508.29</v>
      </c>
      <c r="J491" s="30" t="s">
        <v>3145</v>
      </c>
      <c r="K491" s="30" t="s">
        <v>834</v>
      </c>
      <c r="L491" s="30" t="s">
        <v>1353</v>
      </c>
      <c r="M491" s="19" t="s">
        <v>1354</v>
      </c>
    </row>
    <row r="492" spans="1:13" s="15" customFormat="1" ht="105" customHeight="1">
      <c r="A492" s="19">
        <v>393</v>
      </c>
      <c r="B492" s="30" t="s">
        <v>2352</v>
      </c>
      <c r="C492" s="30" t="s">
        <v>2353</v>
      </c>
      <c r="D492" s="30" t="s">
        <v>2354</v>
      </c>
      <c r="E492" s="30">
        <v>294079</v>
      </c>
      <c r="F492" s="30">
        <v>0</v>
      </c>
      <c r="G492" s="30">
        <v>0</v>
      </c>
      <c r="H492" s="30">
        <v>0</v>
      </c>
      <c r="I492" s="30">
        <v>0</v>
      </c>
      <c r="J492" s="30" t="s">
        <v>2366</v>
      </c>
      <c r="K492" s="30" t="s">
        <v>834</v>
      </c>
      <c r="L492" s="30" t="s">
        <v>1353</v>
      </c>
      <c r="M492" s="19" t="s">
        <v>1354</v>
      </c>
    </row>
    <row r="493" spans="1:13" s="15" customFormat="1" ht="110.25" customHeight="1">
      <c r="A493" s="19">
        <v>394</v>
      </c>
      <c r="B493" s="30" t="s">
        <v>2517</v>
      </c>
      <c r="C493" s="30" t="s">
        <v>2355</v>
      </c>
      <c r="D493" s="30" t="s">
        <v>2356</v>
      </c>
      <c r="E493" s="30">
        <v>492</v>
      </c>
      <c r="F493" s="30">
        <v>264204.75</v>
      </c>
      <c r="G493" s="30">
        <v>0</v>
      </c>
      <c r="H493" s="30">
        <v>0</v>
      </c>
      <c r="I493" s="30">
        <v>264204.75</v>
      </c>
      <c r="J493" s="30" t="s">
        <v>3146</v>
      </c>
      <c r="K493" s="30" t="s">
        <v>834</v>
      </c>
      <c r="L493" s="30" t="s">
        <v>1353</v>
      </c>
      <c r="M493" s="19" t="s">
        <v>1354</v>
      </c>
    </row>
    <row r="494" spans="1:13" s="15" customFormat="1" ht="137.25" customHeight="1">
      <c r="A494" s="19">
        <v>395</v>
      </c>
      <c r="B494" s="30" t="s">
        <v>2359</v>
      </c>
      <c r="C494" s="30" t="s">
        <v>2360</v>
      </c>
      <c r="D494" s="30" t="s">
        <v>2361</v>
      </c>
      <c r="E494" s="30">
        <v>5842</v>
      </c>
      <c r="F494" s="30">
        <v>0</v>
      </c>
      <c r="G494" s="30">
        <v>0</v>
      </c>
      <c r="H494" s="30">
        <v>0</v>
      </c>
      <c r="I494" s="30">
        <v>100016909.44</v>
      </c>
      <c r="J494" s="30" t="s">
        <v>2362</v>
      </c>
      <c r="K494" s="30" t="s">
        <v>834</v>
      </c>
      <c r="L494" s="30" t="s">
        <v>1353</v>
      </c>
      <c r="M494" s="19" t="s">
        <v>1354</v>
      </c>
    </row>
    <row r="495" spans="1:13" s="15" customFormat="1" ht="101.25" customHeight="1">
      <c r="A495" s="19">
        <v>396</v>
      </c>
      <c r="B495" s="30" t="s">
        <v>2367</v>
      </c>
      <c r="C495" s="30" t="s">
        <v>2368</v>
      </c>
      <c r="D495" s="30" t="s">
        <v>2369</v>
      </c>
      <c r="E495" s="30">
        <v>2000</v>
      </c>
      <c r="F495" s="30">
        <v>0</v>
      </c>
      <c r="G495" s="30">
        <v>0</v>
      </c>
      <c r="H495" s="30">
        <v>0</v>
      </c>
      <c r="I495" s="30">
        <v>0</v>
      </c>
      <c r="J495" s="30" t="s">
        <v>2370</v>
      </c>
      <c r="K495" s="30" t="s">
        <v>834</v>
      </c>
      <c r="L495" s="30" t="s">
        <v>1353</v>
      </c>
      <c r="M495" s="19" t="s">
        <v>1354</v>
      </c>
    </row>
    <row r="496" spans="1:13" s="15" customFormat="1" ht="124.5" customHeight="1">
      <c r="A496" s="19">
        <v>397</v>
      </c>
      <c r="B496" s="19" t="s">
        <v>1706</v>
      </c>
      <c r="C496" s="30" t="s">
        <v>2458</v>
      </c>
      <c r="D496" s="30" t="s">
        <v>2459</v>
      </c>
      <c r="E496" s="30">
        <v>700</v>
      </c>
      <c r="F496" s="30">
        <v>0</v>
      </c>
      <c r="G496" s="30">
        <v>0</v>
      </c>
      <c r="H496" s="30">
        <v>0</v>
      </c>
      <c r="I496" s="30" t="s">
        <v>2303</v>
      </c>
      <c r="J496" s="30" t="s">
        <v>2460</v>
      </c>
      <c r="K496" s="30" t="s">
        <v>834</v>
      </c>
      <c r="L496" s="30" t="s">
        <v>1353</v>
      </c>
      <c r="M496" s="19" t="s">
        <v>1354</v>
      </c>
    </row>
    <row r="497" spans="1:13" s="15" customFormat="1" ht="122.25" customHeight="1">
      <c r="A497" s="19">
        <v>398</v>
      </c>
      <c r="B497" s="19" t="s">
        <v>1706</v>
      </c>
      <c r="C497" s="30" t="s">
        <v>2461</v>
      </c>
      <c r="D497" s="30" t="s">
        <v>2462</v>
      </c>
      <c r="E497" s="30">
        <v>684</v>
      </c>
      <c r="F497" s="30">
        <v>0</v>
      </c>
      <c r="G497" s="30">
        <v>0</v>
      </c>
      <c r="H497" s="30">
        <v>0</v>
      </c>
      <c r="I497" s="30" t="s">
        <v>2303</v>
      </c>
      <c r="J497" s="30" t="s">
        <v>2463</v>
      </c>
      <c r="K497" s="30" t="s">
        <v>834</v>
      </c>
      <c r="L497" s="30" t="s">
        <v>1353</v>
      </c>
      <c r="M497" s="19" t="s">
        <v>1354</v>
      </c>
    </row>
    <row r="498" spans="1:13" s="15" customFormat="1" ht="122.25" customHeight="1">
      <c r="A498" s="19">
        <v>399</v>
      </c>
      <c r="B498" s="19" t="s">
        <v>2490</v>
      </c>
      <c r="C498" s="30" t="s">
        <v>2577</v>
      </c>
      <c r="D498" s="30" t="s">
        <v>2491</v>
      </c>
      <c r="E498" s="30">
        <v>4871</v>
      </c>
      <c r="F498" s="30">
        <v>0</v>
      </c>
      <c r="G498" s="30">
        <v>0</v>
      </c>
      <c r="H498" s="30">
        <v>0</v>
      </c>
      <c r="I498" s="30">
        <v>1408722.03</v>
      </c>
      <c r="J498" s="30" t="s">
        <v>3148</v>
      </c>
      <c r="K498" s="30" t="s">
        <v>834</v>
      </c>
      <c r="L498" s="30" t="s">
        <v>1353</v>
      </c>
      <c r="M498" s="19" t="s">
        <v>1354</v>
      </c>
    </row>
    <row r="499" spans="1:13" s="15" customFormat="1" ht="122.25" customHeight="1">
      <c r="A499" s="19">
        <v>400</v>
      </c>
      <c r="B499" s="19" t="s">
        <v>2575</v>
      </c>
      <c r="C499" s="30" t="s">
        <v>2576</v>
      </c>
      <c r="D499" s="30" t="s">
        <v>2578</v>
      </c>
      <c r="E499" s="30">
        <v>1910</v>
      </c>
      <c r="F499" s="30">
        <v>0</v>
      </c>
      <c r="G499" s="30">
        <v>0</v>
      </c>
      <c r="H499" s="30">
        <v>0</v>
      </c>
      <c r="I499" s="30" t="s">
        <v>2303</v>
      </c>
      <c r="J499" s="30" t="s">
        <v>2763</v>
      </c>
      <c r="K499" s="30" t="s">
        <v>834</v>
      </c>
      <c r="L499" s="30" t="s">
        <v>2762</v>
      </c>
      <c r="M499" s="19" t="s">
        <v>1354</v>
      </c>
    </row>
    <row r="500" spans="1:13" s="15" customFormat="1" ht="122.25" customHeight="1">
      <c r="A500" s="19">
        <v>401</v>
      </c>
      <c r="B500" s="19" t="s">
        <v>2579</v>
      </c>
      <c r="C500" s="30" t="s">
        <v>2580</v>
      </c>
      <c r="D500" s="30" t="s">
        <v>2581</v>
      </c>
      <c r="E500" s="30">
        <v>3068</v>
      </c>
      <c r="F500" s="30">
        <v>0</v>
      </c>
      <c r="G500" s="30">
        <v>0</v>
      </c>
      <c r="H500" s="30">
        <v>0</v>
      </c>
      <c r="I500" s="30">
        <v>3329892.79</v>
      </c>
      <c r="J500" s="30" t="s">
        <v>3149</v>
      </c>
      <c r="K500" s="30" t="s">
        <v>834</v>
      </c>
      <c r="L500" s="30" t="s">
        <v>1353</v>
      </c>
      <c r="M500" s="19" t="s">
        <v>1354</v>
      </c>
    </row>
    <row r="501" spans="1:13" s="15" customFormat="1" ht="114.75">
      <c r="A501" s="19">
        <v>402</v>
      </c>
      <c r="B501" s="19" t="s">
        <v>1706</v>
      </c>
      <c r="C501" s="30" t="s">
        <v>2596</v>
      </c>
      <c r="D501" s="30" t="s">
        <v>2597</v>
      </c>
      <c r="E501" s="30" t="s">
        <v>2595</v>
      </c>
      <c r="F501" s="33">
        <v>0</v>
      </c>
      <c r="G501" s="33">
        <v>0</v>
      </c>
      <c r="H501" s="33">
        <v>0</v>
      </c>
      <c r="I501" s="33">
        <v>0</v>
      </c>
      <c r="J501" s="34" t="s">
        <v>2598</v>
      </c>
      <c r="K501" s="30" t="s">
        <v>834</v>
      </c>
      <c r="L501" s="30" t="s">
        <v>1487</v>
      </c>
      <c r="M501" s="19" t="s">
        <v>1354</v>
      </c>
    </row>
    <row r="502" spans="1:13" s="15" customFormat="1" ht="114.75">
      <c r="A502" s="19">
        <v>403</v>
      </c>
      <c r="B502" s="19" t="s">
        <v>1706</v>
      </c>
      <c r="C502" s="30" t="s">
        <v>2599</v>
      </c>
      <c r="D502" s="30" t="s">
        <v>2600</v>
      </c>
      <c r="E502" s="30" t="s">
        <v>2594</v>
      </c>
      <c r="F502" s="33">
        <v>0</v>
      </c>
      <c r="G502" s="33">
        <v>0</v>
      </c>
      <c r="H502" s="33">
        <v>0</v>
      </c>
      <c r="I502" s="33">
        <v>0</v>
      </c>
      <c r="J502" s="34" t="s">
        <v>2601</v>
      </c>
      <c r="K502" s="30" t="s">
        <v>834</v>
      </c>
      <c r="L502" s="30" t="s">
        <v>1487</v>
      </c>
      <c r="M502" s="19" t="s">
        <v>1354</v>
      </c>
    </row>
    <row r="503" spans="1:13" s="15" customFormat="1" ht="114.75">
      <c r="A503" s="19">
        <v>404</v>
      </c>
      <c r="B503" s="19" t="s">
        <v>1706</v>
      </c>
      <c r="C503" s="30" t="s">
        <v>2602</v>
      </c>
      <c r="D503" s="30" t="s">
        <v>2603</v>
      </c>
      <c r="E503" s="30" t="s">
        <v>1722</v>
      </c>
      <c r="F503" s="33">
        <v>0</v>
      </c>
      <c r="G503" s="33">
        <v>0</v>
      </c>
      <c r="H503" s="33">
        <v>0</v>
      </c>
      <c r="I503" s="33">
        <v>0</v>
      </c>
      <c r="J503" s="34" t="s">
        <v>2604</v>
      </c>
      <c r="K503" s="30" t="s">
        <v>834</v>
      </c>
      <c r="L503" s="30" t="s">
        <v>1487</v>
      </c>
      <c r="M503" s="19" t="s">
        <v>1354</v>
      </c>
    </row>
    <row r="504" spans="1:13" s="15" customFormat="1" ht="89.25">
      <c r="A504" s="19">
        <v>405</v>
      </c>
      <c r="B504" s="19" t="s">
        <v>2606</v>
      </c>
      <c r="C504" s="30" t="s">
        <v>2607</v>
      </c>
      <c r="D504" s="30" t="s">
        <v>2605</v>
      </c>
      <c r="E504" s="30" t="s">
        <v>2608</v>
      </c>
      <c r="F504" s="33">
        <v>0</v>
      </c>
      <c r="G504" s="33">
        <v>0</v>
      </c>
      <c r="H504" s="33">
        <v>0</v>
      </c>
      <c r="I504" s="33">
        <v>122217.5</v>
      </c>
      <c r="J504" s="34" t="s">
        <v>2609</v>
      </c>
      <c r="K504" s="30" t="s">
        <v>834</v>
      </c>
      <c r="L504" s="30" t="s">
        <v>1353</v>
      </c>
      <c r="M504" s="19" t="s">
        <v>1354</v>
      </c>
    </row>
    <row r="505" spans="1:13" s="15" customFormat="1" ht="129" customHeight="1">
      <c r="A505" s="19">
        <v>406</v>
      </c>
      <c r="B505" s="19" t="s">
        <v>2664</v>
      </c>
      <c r="C505" s="30" t="s">
        <v>2665</v>
      </c>
      <c r="D505" s="30" t="s">
        <v>2666</v>
      </c>
      <c r="E505" s="30">
        <v>2261</v>
      </c>
      <c r="F505" s="33">
        <v>0</v>
      </c>
      <c r="G505" s="33">
        <v>0</v>
      </c>
      <c r="H505" s="33">
        <v>0</v>
      </c>
      <c r="I505" s="33">
        <v>234801.23</v>
      </c>
      <c r="J505" s="34" t="s">
        <v>2667</v>
      </c>
      <c r="K505" s="30" t="s">
        <v>834</v>
      </c>
      <c r="L505" s="30" t="s">
        <v>1487</v>
      </c>
      <c r="M505" s="19" t="s">
        <v>3076</v>
      </c>
    </row>
    <row r="506" spans="1:13" s="15" customFormat="1" ht="94.5" customHeight="1">
      <c r="A506" s="19">
        <v>407</v>
      </c>
      <c r="B506" s="19" t="s">
        <v>2672</v>
      </c>
      <c r="C506" s="30" t="s">
        <v>2673</v>
      </c>
      <c r="D506" s="30" t="s">
        <v>2674</v>
      </c>
      <c r="E506" s="30">
        <v>604</v>
      </c>
      <c r="F506" s="33">
        <v>0</v>
      </c>
      <c r="G506" s="33">
        <v>0</v>
      </c>
      <c r="H506" s="33">
        <v>0</v>
      </c>
      <c r="I506" s="33">
        <v>0</v>
      </c>
      <c r="J506" s="34" t="s">
        <v>2675</v>
      </c>
      <c r="K506" s="30" t="s">
        <v>834</v>
      </c>
      <c r="L506" s="30" t="s">
        <v>1487</v>
      </c>
      <c r="M506" s="19" t="s">
        <v>1354</v>
      </c>
    </row>
    <row r="507" spans="1:13" s="15" customFormat="1" ht="96" customHeight="1">
      <c r="A507" s="19">
        <v>408</v>
      </c>
      <c r="B507" s="19" t="s">
        <v>2672</v>
      </c>
      <c r="C507" s="30" t="s">
        <v>2676</v>
      </c>
      <c r="D507" s="30" t="s">
        <v>2677</v>
      </c>
      <c r="E507" s="30">
        <v>617</v>
      </c>
      <c r="F507" s="33">
        <v>0</v>
      </c>
      <c r="G507" s="33">
        <v>0</v>
      </c>
      <c r="H507" s="33">
        <v>0</v>
      </c>
      <c r="I507" s="33">
        <v>0</v>
      </c>
      <c r="J507" s="34" t="s">
        <v>2678</v>
      </c>
      <c r="K507" s="30" t="s">
        <v>834</v>
      </c>
      <c r="L507" s="30" t="s">
        <v>1487</v>
      </c>
      <c r="M507" s="19" t="s">
        <v>1354</v>
      </c>
    </row>
    <row r="508" spans="1:13" s="15" customFormat="1" ht="86.25" customHeight="1">
      <c r="A508" s="19">
        <v>409</v>
      </c>
      <c r="B508" s="19" t="s">
        <v>2672</v>
      </c>
      <c r="C508" s="30" t="s">
        <v>2691</v>
      </c>
      <c r="D508" s="30" t="s">
        <v>2692</v>
      </c>
      <c r="E508" s="30">
        <v>609</v>
      </c>
      <c r="F508" s="33">
        <v>0</v>
      </c>
      <c r="G508" s="33">
        <v>0</v>
      </c>
      <c r="H508" s="33">
        <v>0</v>
      </c>
      <c r="I508" s="33">
        <v>0</v>
      </c>
      <c r="J508" s="34" t="s">
        <v>2693</v>
      </c>
      <c r="K508" s="30" t="s">
        <v>834</v>
      </c>
      <c r="L508" s="30" t="s">
        <v>1487</v>
      </c>
      <c r="M508" s="19" t="s">
        <v>1354</v>
      </c>
    </row>
    <row r="509" spans="1:13" s="15" customFormat="1" ht="91.5" customHeight="1">
      <c r="A509" s="19">
        <v>410</v>
      </c>
      <c r="B509" s="19" t="s">
        <v>2696</v>
      </c>
      <c r="C509" s="30" t="s">
        <v>2697</v>
      </c>
      <c r="D509" s="30" t="s">
        <v>2149</v>
      </c>
      <c r="E509" s="30">
        <v>2064</v>
      </c>
      <c r="F509" s="33">
        <v>0</v>
      </c>
      <c r="G509" s="33">
        <v>0</v>
      </c>
      <c r="H509" s="33">
        <v>0</v>
      </c>
      <c r="I509" s="33">
        <v>2130208.12</v>
      </c>
      <c r="J509" s="34" t="s">
        <v>2698</v>
      </c>
      <c r="K509" s="30" t="s">
        <v>834</v>
      </c>
      <c r="L509" s="30" t="s">
        <v>1487</v>
      </c>
      <c r="M509" s="19" t="s">
        <v>1354</v>
      </c>
    </row>
    <row r="510" spans="1:13" s="15" customFormat="1" ht="114.75" customHeight="1">
      <c r="A510" s="19">
        <v>411</v>
      </c>
      <c r="B510" s="19" t="s">
        <v>2696</v>
      </c>
      <c r="C510" s="30" t="s">
        <v>2699</v>
      </c>
      <c r="D510" s="30" t="s">
        <v>2700</v>
      </c>
      <c r="E510" s="30">
        <v>1213</v>
      </c>
      <c r="F510" s="33">
        <v>0</v>
      </c>
      <c r="G510" s="33">
        <v>0</v>
      </c>
      <c r="H510" s="33">
        <v>0</v>
      </c>
      <c r="I510" s="33">
        <v>290656.8</v>
      </c>
      <c r="J510" s="34" t="s">
        <v>2701</v>
      </c>
      <c r="K510" s="30" t="s">
        <v>834</v>
      </c>
      <c r="L510" s="30" t="s">
        <v>1487</v>
      </c>
      <c r="M510" s="19" t="s">
        <v>1354</v>
      </c>
    </row>
    <row r="511" spans="1:13" s="15" customFormat="1" ht="114.75" customHeight="1">
      <c r="A511" s="19">
        <v>412</v>
      </c>
      <c r="B511" s="19" t="s">
        <v>2696</v>
      </c>
      <c r="C511" s="30" t="s">
        <v>2702</v>
      </c>
      <c r="D511" s="30" t="s">
        <v>2703</v>
      </c>
      <c r="E511" s="30">
        <v>1200</v>
      </c>
      <c r="F511" s="33">
        <v>0</v>
      </c>
      <c r="G511" s="33">
        <v>0</v>
      </c>
      <c r="H511" s="33">
        <v>0</v>
      </c>
      <c r="I511" s="33">
        <v>287541.76</v>
      </c>
      <c r="J511" s="34" t="s">
        <v>2704</v>
      </c>
      <c r="K511" s="30" t="s">
        <v>834</v>
      </c>
      <c r="L511" s="30" t="s">
        <v>1487</v>
      </c>
      <c r="M511" s="19" t="s">
        <v>1354</v>
      </c>
    </row>
    <row r="512" spans="1:13" s="15" customFormat="1" ht="114.75" customHeight="1">
      <c r="A512" s="19">
        <v>413</v>
      </c>
      <c r="B512" s="19" t="s">
        <v>2696</v>
      </c>
      <c r="C512" s="30" t="s">
        <v>2705</v>
      </c>
      <c r="D512" s="30" t="s">
        <v>2148</v>
      </c>
      <c r="E512" s="30">
        <v>2130</v>
      </c>
      <c r="F512" s="33">
        <v>0</v>
      </c>
      <c r="G512" s="33">
        <v>0</v>
      </c>
      <c r="H512" s="33">
        <v>0</v>
      </c>
      <c r="I512" s="33">
        <v>2198325.24</v>
      </c>
      <c r="J512" s="34" t="s">
        <v>2706</v>
      </c>
      <c r="K512" s="30" t="s">
        <v>834</v>
      </c>
      <c r="L512" s="30" t="s">
        <v>1487</v>
      </c>
      <c r="M512" s="19" t="s">
        <v>1354</v>
      </c>
    </row>
    <row r="513" spans="1:13" s="15" customFormat="1" ht="114.75" customHeight="1">
      <c r="A513" s="19">
        <v>414</v>
      </c>
      <c r="B513" s="19" t="s">
        <v>2696</v>
      </c>
      <c r="C513" s="30" t="s">
        <v>2707</v>
      </c>
      <c r="D513" s="30" t="s">
        <v>2157</v>
      </c>
      <c r="E513" s="30">
        <v>1817</v>
      </c>
      <c r="F513" s="33">
        <v>0</v>
      </c>
      <c r="G513" s="33">
        <v>0</v>
      </c>
      <c r="H513" s="33">
        <v>0</v>
      </c>
      <c r="I513" s="33">
        <v>1875284.96</v>
      </c>
      <c r="J513" s="34" t="s">
        <v>2708</v>
      </c>
      <c r="K513" s="30" t="s">
        <v>834</v>
      </c>
      <c r="L513" s="30" t="s">
        <v>1487</v>
      </c>
      <c r="M513" s="19" t="s">
        <v>1354</v>
      </c>
    </row>
    <row r="514" spans="1:13" s="15" customFormat="1" ht="114.75" customHeight="1">
      <c r="A514" s="19">
        <v>415</v>
      </c>
      <c r="B514" s="19" t="s">
        <v>2696</v>
      </c>
      <c r="C514" s="30" t="s">
        <v>2709</v>
      </c>
      <c r="D514" s="30" t="s">
        <v>2710</v>
      </c>
      <c r="E514" s="30">
        <v>1806</v>
      </c>
      <c r="F514" s="33">
        <v>0</v>
      </c>
      <c r="G514" s="33">
        <v>0</v>
      </c>
      <c r="H514" s="33">
        <v>0</v>
      </c>
      <c r="I514" s="33">
        <v>432750.35</v>
      </c>
      <c r="J514" s="34" t="s">
        <v>2711</v>
      </c>
      <c r="K514" s="30" t="s">
        <v>834</v>
      </c>
      <c r="L514" s="30" t="s">
        <v>1487</v>
      </c>
      <c r="M514" s="19" t="s">
        <v>1354</v>
      </c>
    </row>
    <row r="515" spans="1:13" s="15" customFormat="1" ht="114.75" customHeight="1">
      <c r="A515" s="19">
        <v>416</v>
      </c>
      <c r="B515" s="19" t="s">
        <v>2696</v>
      </c>
      <c r="C515" s="30" t="s">
        <v>2712</v>
      </c>
      <c r="D515" s="30" t="s">
        <v>2153</v>
      </c>
      <c r="E515" s="30">
        <v>2398</v>
      </c>
      <c r="F515" s="33">
        <v>0</v>
      </c>
      <c r="G515" s="33">
        <v>0</v>
      </c>
      <c r="H515" s="33">
        <v>0</v>
      </c>
      <c r="I515" s="33">
        <v>2474922.03</v>
      </c>
      <c r="J515" s="34" t="s">
        <v>2713</v>
      </c>
      <c r="K515" s="30" t="s">
        <v>834</v>
      </c>
      <c r="L515" s="30" t="s">
        <v>1487</v>
      </c>
      <c r="M515" s="19" t="s">
        <v>1354</v>
      </c>
    </row>
    <row r="516" spans="1:13" s="15" customFormat="1" ht="117.75" customHeight="1">
      <c r="A516" s="19">
        <v>417</v>
      </c>
      <c r="B516" s="19" t="s">
        <v>2696</v>
      </c>
      <c r="C516" s="30" t="s">
        <v>2714</v>
      </c>
      <c r="D516" s="30" t="s">
        <v>2715</v>
      </c>
      <c r="E516" s="30">
        <v>1223</v>
      </c>
      <c r="F516" s="33">
        <v>0</v>
      </c>
      <c r="G516" s="33">
        <v>0</v>
      </c>
      <c r="H516" s="33">
        <v>0</v>
      </c>
      <c r="I516" s="33">
        <v>293052.98</v>
      </c>
      <c r="J516" s="34" t="s">
        <v>2716</v>
      </c>
      <c r="K516" s="30" t="s">
        <v>834</v>
      </c>
      <c r="L516" s="30" t="s">
        <v>1487</v>
      </c>
      <c r="M516" s="19" t="s">
        <v>1354</v>
      </c>
    </row>
    <row r="517" spans="1:13" s="15" customFormat="1" ht="105" customHeight="1">
      <c r="A517" s="19">
        <v>418</v>
      </c>
      <c r="B517" s="19" t="s">
        <v>2696</v>
      </c>
      <c r="C517" s="30" t="s">
        <v>2717</v>
      </c>
      <c r="D517" s="30" t="s">
        <v>2164</v>
      </c>
      <c r="E517" s="30">
        <v>3881</v>
      </c>
      <c r="F517" s="33">
        <v>0</v>
      </c>
      <c r="G517" s="33">
        <v>0</v>
      </c>
      <c r="H517" s="33">
        <v>0</v>
      </c>
      <c r="I517" s="33">
        <v>4005493.08</v>
      </c>
      <c r="J517" s="34" t="s">
        <v>2718</v>
      </c>
      <c r="K517" s="30" t="s">
        <v>834</v>
      </c>
      <c r="L517" s="30" t="s">
        <v>1487</v>
      </c>
      <c r="M517" s="19" t="s">
        <v>1354</v>
      </c>
    </row>
    <row r="518" spans="1:13" s="15" customFormat="1" ht="106.5" customHeight="1">
      <c r="A518" s="19">
        <v>419</v>
      </c>
      <c r="B518" s="19" t="s">
        <v>2696</v>
      </c>
      <c r="C518" s="30" t="s">
        <v>2719</v>
      </c>
      <c r="D518" s="30" t="s">
        <v>2161</v>
      </c>
      <c r="E518" s="30">
        <v>3018</v>
      </c>
      <c r="F518" s="33">
        <v>0</v>
      </c>
      <c r="G518" s="33">
        <v>0</v>
      </c>
      <c r="H518" s="33">
        <v>0</v>
      </c>
      <c r="I518" s="33">
        <v>723167.53</v>
      </c>
      <c r="J518" s="34" t="s">
        <v>2720</v>
      </c>
      <c r="K518" s="30" t="s">
        <v>834</v>
      </c>
      <c r="L518" s="30" t="s">
        <v>1487</v>
      </c>
      <c r="M518" s="19" t="s">
        <v>1354</v>
      </c>
    </row>
    <row r="519" spans="1:13" s="15" customFormat="1" ht="93.75" customHeight="1">
      <c r="A519" s="19">
        <v>420</v>
      </c>
      <c r="B519" s="19" t="s">
        <v>2696</v>
      </c>
      <c r="C519" s="30" t="s">
        <v>2721</v>
      </c>
      <c r="D519" s="30" t="s">
        <v>2155</v>
      </c>
      <c r="E519" s="30">
        <v>1933</v>
      </c>
      <c r="F519" s="33">
        <v>0</v>
      </c>
      <c r="G519" s="33">
        <v>0</v>
      </c>
      <c r="H519" s="33">
        <v>0</v>
      </c>
      <c r="I519" s="33">
        <v>1995005.96</v>
      </c>
      <c r="J519" s="34" t="s">
        <v>2722</v>
      </c>
      <c r="K519" s="30" t="s">
        <v>834</v>
      </c>
      <c r="L519" s="30" t="s">
        <v>1487</v>
      </c>
      <c r="M519" s="19" t="s">
        <v>1354</v>
      </c>
    </row>
    <row r="520" spans="1:13" s="15" customFormat="1" ht="123" customHeight="1">
      <c r="A520" s="19">
        <v>421</v>
      </c>
      <c r="B520" s="19" t="s">
        <v>2696</v>
      </c>
      <c r="C520" s="30" t="s">
        <v>2723</v>
      </c>
      <c r="D520" s="30" t="s">
        <v>2724</v>
      </c>
      <c r="E520" s="30">
        <v>1398</v>
      </c>
      <c r="F520" s="33">
        <v>0</v>
      </c>
      <c r="G520" s="33">
        <v>0</v>
      </c>
      <c r="H520" s="33">
        <v>0</v>
      </c>
      <c r="I520" s="33">
        <v>334986.15</v>
      </c>
      <c r="J520" s="34" t="s">
        <v>2725</v>
      </c>
      <c r="K520" s="30" t="s">
        <v>834</v>
      </c>
      <c r="L520" s="30" t="s">
        <v>1487</v>
      </c>
      <c r="M520" s="19" t="s">
        <v>1354</v>
      </c>
    </row>
    <row r="521" spans="1:13" s="15" customFormat="1" ht="123" customHeight="1">
      <c r="A521" s="19">
        <v>422</v>
      </c>
      <c r="B521" s="19" t="s">
        <v>2696</v>
      </c>
      <c r="C521" s="30" t="s">
        <v>2726</v>
      </c>
      <c r="D521" s="30" t="s">
        <v>2159</v>
      </c>
      <c r="E521" s="30">
        <v>1989</v>
      </c>
      <c r="F521" s="33">
        <v>0</v>
      </c>
      <c r="G521" s="33">
        <v>0</v>
      </c>
      <c r="H521" s="33">
        <v>0</v>
      </c>
      <c r="I521" s="33">
        <v>2052802.3</v>
      </c>
      <c r="J521" s="34" t="s">
        <v>2727</v>
      </c>
      <c r="K521" s="30" t="s">
        <v>834</v>
      </c>
      <c r="L521" s="30" t="s">
        <v>1487</v>
      </c>
      <c r="M521" s="19" t="s">
        <v>1354</v>
      </c>
    </row>
    <row r="522" spans="1:13" s="15" customFormat="1" ht="104.25" customHeight="1">
      <c r="A522" s="19">
        <v>423</v>
      </c>
      <c r="B522" s="19" t="s">
        <v>2696</v>
      </c>
      <c r="C522" s="30" t="s">
        <v>2728</v>
      </c>
      <c r="D522" s="30" t="s">
        <v>2729</v>
      </c>
      <c r="E522" s="30">
        <v>2068</v>
      </c>
      <c r="F522" s="33">
        <v>0</v>
      </c>
      <c r="G522" s="33">
        <v>0</v>
      </c>
      <c r="H522" s="33">
        <v>0</v>
      </c>
      <c r="I522" s="33">
        <v>495530.3</v>
      </c>
      <c r="J522" s="34" t="s">
        <v>2730</v>
      </c>
      <c r="K522" s="30" t="s">
        <v>834</v>
      </c>
      <c r="L522" s="30" t="s">
        <v>1487</v>
      </c>
      <c r="M522" s="19" t="s">
        <v>1354</v>
      </c>
    </row>
    <row r="523" spans="1:13" s="15" customFormat="1" ht="100.5" customHeight="1">
      <c r="A523" s="19">
        <v>424</v>
      </c>
      <c r="B523" s="19" t="s">
        <v>2696</v>
      </c>
      <c r="C523" s="30" t="s">
        <v>2731</v>
      </c>
      <c r="D523" s="30" t="s">
        <v>2167</v>
      </c>
      <c r="E523" s="30">
        <v>4124</v>
      </c>
      <c r="F523" s="33">
        <v>0</v>
      </c>
      <c r="G523" s="33">
        <v>0</v>
      </c>
      <c r="H523" s="33">
        <v>0</v>
      </c>
      <c r="I523" s="33">
        <v>988185.19</v>
      </c>
      <c r="J523" s="34" t="s">
        <v>2732</v>
      </c>
      <c r="K523" s="30" t="s">
        <v>834</v>
      </c>
      <c r="L523" s="30" t="s">
        <v>1487</v>
      </c>
      <c r="M523" s="19" t="s">
        <v>1354</v>
      </c>
    </row>
    <row r="524" spans="1:13" s="15" customFormat="1" ht="109.5" customHeight="1">
      <c r="A524" s="19">
        <v>425</v>
      </c>
      <c r="B524" s="19" t="s">
        <v>2733</v>
      </c>
      <c r="C524" s="30" t="s">
        <v>2735</v>
      </c>
      <c r="D524" s="30" t="s">
        <v>2734</v>
      </c>
      <c r="E524" s="30">
        <v>1184</v>
      </c>
      <c r="F524" s="33">
        <v>0</v>
      </c>
      <c r="G524" s="33">
        <v>0</v>
      </c>
      <c r="H524" s="33">
        <v>0</v>
      </c>
      <c r="I524" s="33">
        <v>1494218.85</v>
      </c>
      <c r="J524" s="34" t="s">
        <v>2739</v>
      </c>
      <c r="K524" s="30" t="s">
        <v>834</v>
      </c>
      <c r="L524" s="30" t="s">
        <v>1487</v>
      </c>
      <c r="M524" s="19" t="s">
        <v>1354</v>
      </c>
    </row>
    <row r="525" spans="1:13" s="15" customFormat="1" ht="106.5" customHeight="1">
      <c r="A525" s="19">
        <v>426</v>
      </c>
      <c r="B525" s="19" t="s">
        <v>2736</v>
      </c>
      <c r="C525" s="30" t="s">
        <v>2737</v>
      </c>
      <c r="D525" s="30" t="s">
        <v>2738</v>
      </c>
      <c r="E525" s="30">
        <v>23380</v>
      </c>
      <c r="F525" s="33">
        <v>0</v>
      </c>
      <c r="G525" s="33">
        <v>0</v>
      </c>
      <c r="H525" s="33">
        <v>0</v>
      </c>
      <c r="I525" s="33">
        <v>19532348.43</v>
      </c>
      <c r="J525" s="34" t="s">
        <v>2740</v>
      </c>
      <c r="K525" s="30" t="s">
        <v>834</v>
      </c>
      <c r="L525" s="30" t="s">
        <v>1487</v>
      </c>
      <c r="M525" s="19" t="s">
        <v>1354</v>
      </c>
    </row>
    <row r="526" spans="1:13" s="15" customFormat="1" ht="99.75" customHeight="1">
      <c r="A526" s="19">
        <v>427</v>
      </c>
      <c r="B526" s="19" t="s">
        <v>2741</v>
      </c>
      <c r="C526" s="30" t="s">
        <v>2742</v>
      </c>
      <c r="D526" s="30" t="s">
        <v>2743</v>
      </c>
      <c r="E526" s="30">
        <v>9081</v>
      </c>
      <c r="F526" s="33">
        <v>0</v>
      </c>
      <c r="G526" s="33">
        <v>0</v>
      </c>
      <c r="H526" s="33">
        <v>0</v>
      </c>
      <c r="I526" s="33">
        <v>0</v>
      </c>
      <c r="J526" s="34" t="s">
        <v>2744</v>
      </c>
      <c r="K526" s="30" t="s">
        <v>834</v>
      </c>
      <c r="L526" s="30" t="s">
        <v>1487</v>
      </c>
      <c r="M526" s="19" t="s">
        <v>1354</v>
      </c>
    </row>
    <row r="527" spans="1:13" s="15" customFormat="1" ht="95.25" customHeight="1">
      <c r="A527" s="19">
        <v>428</v>
      </c>
      <c r="B527" s="19" t="s">
        <v>2749</v>
      </c>
      <c r="C527" s="30" t="s">
        <v>2750</v>
      </c>
      <c r="D527" s="30" t="s">
        <v>2751</v>
      </c>
      <c r="E527" s="30">
        <v>5293</v>
      </c>
      <c r="F527" s="33">
        <v>0</v>
      </c>
      <c r="G527" s="33">
        <v>0</v>
      </c>
      <c r="H527" s="33">
        <v>0</v>
      </c>
      <c r="I527" s="33">
        <v>5257056.04</v>
      </c>
      <c r="J527" s="34" t="s">
        <v>2755</v>
      </c>
      <c r="K527" s="30" t="s">
        <v>834</v>
      </c>
      <c r="L527" s="30" t="s">
        <v>1353</v>
      </c>
      <c r="M527" s="19" t="s">
        <v>1354</v>
      </c>
    </row>
    <row r="528" spans="1:13" s="15" customFormat="1" ht="114.75" customHeight="1">
      <c r="A528" s="19">
        <v>429</v>
      </c>
      <c r="B528" s="19" t="s">
        <v>2736</v>
      </c>
      <c r="C528" s="30" t="s">
        <v>3150</v>
      </c>
      <c r="D528" s="30" t="s">
        <v>2898</v>
      </c>
      <c r="E528" s="30">
        <v>670</v>
      </c>
      <c r="F528" s="33">
        <v>0</v>
      </c>
      <c r="G528" s="33">
        <v>0</v>
      </c>
      <c r="H528" s="33">
        <v>0</v>
      </c>
      <c r="I528" s="33">
        <v>2100223.93</v>
      </c>
      <c r="J528" s="34" t="s">
        <v>3151</v>
      </c>
      <c r="K528" s="30" t="s">
        <v>834</v>
      </c>
      <c r="L528" s="30" t="s">
        <v>1353</v>
      </c>
      <c r="M528" s="19" t="s">
        <v>1354</v>
      </c>
    </row>
    <row r="529" spans="1:13" s="15" customFormat="1" ht="102">
      <c r="A529" s="19">
        <v>430</v>
      </c>
      <c r="B529" s="19" t="s">
        <v>2899</v>
      </c>
      <c r="C529" s="30" t="s">
        <v>2900</v>
      </c>
      <c r="D529" s="30" t="s">
        <v>2901</v>
      </c>
      <c r="E529" s="30">
        <v>4527</v>
      </c>
      <c r="F529" s="33">
        <v>0</v>
      </c>
      <c r="G529" s="33">
        <v>0</v>
      </c>
      <c r="H529" s="33">
        <v>0</v>
      </c>
      <c r="I529" s="33">
        <v>5679128.83</v>
      </c>
      <c r="J529" s="34" t="s">
        <v>2902</v>
      </c>
      <c r="K529" s="30" t="s">
        <v>834</v>
      </c>
      <c r="L529" s="30" t="s">
        <v>1353</v>
      </c>
      <c r="M529" s="19" t="s">
        <v>1354</v>
      </c>
    </row>
    <row r="530" spans="1:13" s="15" customFormat="1" ht="108.75" customHeight="1">
      <c r="A530" s="19">
        <v>431</v>
      </c>
      <c r="B530" s="19" t="s">
        <v>2903</v>
      </c>
      <c r="C530" s="30" t="s">
        <v>2904</v>
      </c>
      <c r="D530" s="30" t="s">
        <v>2908</v>
      </c>
      <c r="E530" s="30">
        <v>1111</v>
      </c>
      <c r="F530" s="33">
        <v>0</v>
      </c>
      <c r="G530" s="33">
        <v>0</v>
      </c>
      <c r="H530" s="33">
        <v>0</v>
      </c>
      <c r="I530" s="33">
        <v>115375.57</v>
      </c>
      <c r="J530" s="34" t="s">
        <v>2905</v>
      </c>
      <c r="K530" s="30" t="s">
        <v>834</v>
      </c>
      <c r="L530" s="30" t="s">
        <v>1353</v>
      </c>
      <c r="M530" s="19" t="s">
        <v>1354</v>
      </c>
    </row>
    <row r="531" spans="1:13" s="15" customFormat="1" ht="125.25" customHeight="1">
      <c r="A531" s="19">
        <v>432</v>
      </c>
      <c r="B531" s="19" t="s">
        <v>2903</v>
      </c>
      <c r="C531" s="30" t="s">
        <v>2906</v>
      </c>
      <c r="D531" s="30" t="s">
        <v>2907</v>
      </c>
      <c r="E531" s="30">
        <v>659</v>
      </c>
      <c r="F531" s="33">
        <v>0</v>
      </c>
      <c r="G531" s="33">
        <v>0</v>
      </c>
      <c r="H531" s="33">
        <v>0</v>
      </c>
      <c r="I531" s="33">
        <v>68436.09</v>
      </c>
      <c r="J531" s="34" t="s">
        <v>2909</v>
      </c>
      <c r="K531" s="30" t="s">
        <v>834</v>
      </c>
      <c r="L531" s="30" t="s">
        <v>1353</v>
      </c>
      <c r="M531" s="19" t="s">
        <v>1354</v>
      </c>
    </row>
    <row r="532" spans="1:13" s="15" customFormat="1" ht="126.75" customHeight="1">
      <c r="A532" s="19">
        <v>433</v>
      </c>
      <c r="B532" s="19" t="s">
        <v>2903</v>
      </c>
      <c r="C532" s="30" t="s">
        <v>2910</v>
      </c>
      <c r="D532" s="30" t="s">
        <v>2911</v>
      </c>
      <c r="E532" s="30">
        <v>173</v>
      </c>
      <c r="F532" s="33">
        <v>0</v>
      </c>
      <c r="G532" s="33">
        <v>0</v>
      </c>
      <c r="H532" s="33">
        <v>0</v>
      </c>
      <c r="I532" s="33">
        <v>101857.34</v>
      </c>
      <c r="J532" s="34" t="s">
        <v>2912</v>
      </c>
      <c r="K532" s="30" t="s">
        <v>834</v>
      </c>
      <c r="L532" s="30" t="s">
        <v>1353</v>
      </c>
      <c r="M532" s="19" t="s">
        <v>1354</v>
      </c>
    </row>
    <row r="533" spans="1:13" s="15" customFormat="1" ht="135.75" customHeight="1">
      <c r="A533" s="19">
        <v>434</v>
      </c>
      <c r="B533" s="19" t="s">
        <v>2920</v>
      </c>
      <c r="C533" s="30" t="s">
        <v>2906</v>
      </c>
      <c r="D533" s="30" t="s">
        <v>2921</v>
      </c>
      <c r="E533" s="30">
        <v>776</v>
      </c>
      <c r="F533" s="33">
        <v>0</v>
      </c>
      <c r="G533" s="33">
        <v>0</v>
      </c>
      <c r="H533" s="33">
        <v>0</v>
      </c>
      <c r="I533" s="33">
        <v>237538.08</v>
      </c>
      <c r="J533" s="34" t="s">
        <v>2922</v>
      </c>
      <c r="K533" s="30" t="s">
        <v>834</v>
      </c>
      <c r="L533" s="30" t="s">
        <v>1487</v>
      </c>
      <c r="M533" s="19" t="s">
        <v>2960</v>
      </c>
    </row>
    <row r="534" spans="1:13" s="15" customFormat="1" ht="135.75" customHeight="1">
      <c r="A534" s="19">
        <v>435</v>
      </c>
      <c r="B534" s="19" t="s">
        <v>2924</v>
      </c>
      <c r="C534" s="30" t="s">
        <v>2897</v>
      </c>
      <c r="D534" s="30" t="s">
        <v>2923</v>
      </c>
      <c r="E534" s="30">
        <v>770</v>
      </c>
      <c r="F534" s="33">
        <v>0</v>
      </c>
      <c r="G534" s="33">
        <v>0</v>
      </c>
      <c r="H534" s="33">
        <v>0</v>
      </c>
      <c r="I534" s="33">
        <v>446439.31</v>
      </c>
      <c r="J534" s="34" t="s">
        <v>2925</v>
      </c>
      <c r="K534" s="30" t="s">
        <v>834</v>
      </c>
      <c r="L534" s="30" t="s">
        <v>1487</v>
      </c>
      <c r="M534" s="19" t="s">
        <v>1354</v>
      </c>
    </row>
    <row r="535" spans="1:13" s="15" customFormat="1" ht="135.75" customHeight="1">
      <c r="A535" s="19">
        <v>436</v>
      </c>
      <c r="B535" s="19" t="s">
        <v>2924</v>
      </c>
      <c r="C535" s="30" t="s">
        <v>2926</v>
      </c>
      <c r="D535" s="30" t="s">
        <v>2927</v>
      </c>
      <c r="E535" s="30">
        <v>4387</v>
      </c>
      <c r="F535" s="33">
        <v>0</v>
      </c>
      <c r="G535" s="33">
        <v>0</v>
      </c>
      <c r="H535" s="33">
        <v>0</v>
      </c>
      <c r="I535" s="33">
        <v>2543544.5</v>
      </c>
      <c r="J535" s="34" t="s">
        <v>2928</v>
      </c>
      <c r="K535" s="30" t="s">
        <v>834</v>
      </c>
      <c r="L535" s="30" t="s">
        <v>1487</v>
      </c>
      <c r="M535" s="19" t="s">
        <v>1354</v>
      </c>
    </row>
    <row r="536" spans="1:13" s="15" customFormat="1" ht="224.25" customHeight="1">
      <c r="A536" s="19">
        <v>437</v>
      </c>
      <c r="B536" s="19" t="s">
        <v>2967</v>
      </c>
      <c r="C536" s="30" t="s">
        <v>2931</v>
      </c>
      <c r="D536" s="30" t="s">
        <v>2932</v>
      </c>
      <c r="E536" s="30" t="s">
        <v>877</v>
      </c>
      <c r="F536" s="33">
        <v>3658147.18</v>
      </c>
      <c r="G536" s="33"/>
      <c r="H536" s="33"/>
      <c r="I536" s="33">
        <v>4379235.68</v>
      </c>
      <c r="J536" s="34" t="s">
        <v>3078</v>
      </c>
      <c r="K536" s="30" t="s">
        <v>834</v>
      </c>
      <c r="L536" s="30" t="s">
        <v>618</v>
      </c>
      <c r="M536" s="19" t="s">
        <v>1354</v>
      </c>
    </row>
    <row r="537" spans="1:13" s="15" customFormat="1" ht="223.5" customHeight="1">
      <c r="A537" s="19">
        <v>438</v>
      </c>
      <c r="B537" s="19" t="s">
        <v>2968</v>
      </c>
      <c r="C537" s="30" t="s">
        <v>2931</v>
      </c>
      <c r="D537" s="30" t="s">
        <v>2933</v>
      </c>
      <c r="E537" s="30" t="s">
        <v>2934</v>
      </c>
      <c r="F537" s="33">
        <v>362596.2</v>
      </c>
      <c r="G537" s="33"/>
      <c r="H537" s="33"/>
      <c r="I537" s="33">
        <v>457164</v>
      </c>
      <c r="J537" s="34" t="s">
        <v>3079</v>
      </c>
      <c r="K537" s="30" t="s">
        <v>834</v>
      </c>
      <c r="L537" s="30" t="s">
        <v>618</v>
      </c>
      <c r="M537" s="19" t="s">
        <v>1354</v>
      </c>
    </row>
    <row r="538" spans="1:13" s="15" customFormat="1" ht="215.25" customHeight="1">
      <c r="A538" s="19">
        <v>439</v>
      </c>
      <c r="B538" s="19" t="s">
        <v>2969</v>
      </c>
      <c r="C538" s="30" t="s">
        <v>2931</v>
      </c>
      <c r="D538" s="30" t="s">
        <v>2935</v>
      </c>
      <c r="E538" s="30" t="s">
        <v>2936</v>
      </c>
      <c r="F538" s="33">
        <v>5796941.85</v>
      </c>
      <c r="G538" s="33"/>
      <c r="H538" s="33"/>
      <c r="I538" s="33">
        <v>2046078.34</v>
      </c>
      <c r="J538" s="34" t="s">
        <v>3080</v>
      </c>
      <c r="K538" s="30" t="s">
        <v>834</v>
      </c>
      <c r="L538" s="30" t="s">
        <v>618</v>
      </c>
      <c r="M538" s="19" t="s">
        <v>1354</v>
      </c>
    </row>
    <row r="539" spans="1:13" s="15" customFormat="1" ht="87" customHeight="1">
      <c r="A539" s="19">
        <v>440</v>
      </c>
      <c r="B539" s="19" t="s">
        <v>2937</v>
      </c>
      <c r="C539" s="30" t="s">
        <v>2938</v>
      </c>
      <c r="D539" s="30" t="s">
        <v>2939</v>
      </c>
      <c r="E539" s="30" t="s">
        <v>2940</v>
      </c>
      <c r="F539" s="33"/>
      <c r="G539" s="33"/>
      <c r="H539" s="33"/>
      <c r="I539" s="33">
        <v>8293611.86</v>
      </c>
      <c r="J539" s="34" t="s">
        <v>2941</v>
      </c>
      <c r="K539" s="30" t="s">
        <v>834</v>
      </c>
      <c r="L539" s="30" t="s">
        <v>1487</v>
      </c>
      <c r="M539" s="19" t="s">
        <v>1354</v>
      </c>
    </row>
    <row r="540" spans="1:13" s="15" customFormat="1" ht="83.25" customHeight="1">
      <c r="A540" s="19">
        <v>441</v>
      </c>
      <c r="B540" s="19" t="s">
        <v>2945</v>
      </c>
      <c r="C540" s="30" t="s">
        <v>2946</v>
      </c>
      <c r="D540" s="30" t="s">
        <v>2947</v>
      </c>
      <c r="E540" s="30">
        <v>296</v>
      </c>
      <c r="F540" s="33"/>
      <c r="G540" s="33"/>
      <c r="H540" s="33"/>
      <c r="I540" s="33" t="s">
        <v>2303</v>
      </c>
      <c r="J540" s="34" t="s">
        <v>2948</v>
      </c>
      <c r="K540" s="30" t="s">
        <v>834</v>
      </c>
      <c r="L540" s="30" t="s">
        <v>1487</v>
      </c>
      <c r="M540" s="19" t="s">
        <v>1354</v>
      </c>
    </row>
    <row r="541" spans="1:13" s="15" customFormat="1" ht="83.25" customHeight="1">
      <c r="A541" s="19">
        <v>442</v>
      </c>
      <c r="B541" s="19" t="s">
        <v>0</v>
      </c>
      <c r="C541" s="30" t="s">
        <v>2961</v>
      </c>
      <c r="D541" s="30" t="s">
        <v>2962</v>
      </c>
      <c r="E541" s="30">
        <v>517</v>
      </c>
      <c r="F541" s="33"/>
      <c r="G541" s="33"/>
      <c r="H541" s="33"/>
      <c r="I541" s="33"/>
      <c r="J541" s="34" t="s">
        <v>2963</v>
      </c>
      <c r="K541" s="30" t="s">
        <v>834</v>
      </c>
      <c r="L541" s="30" t="s">
        <v>1487</v>
      </c>
      <c r="M541" s="19" t="s">
        <v>1354</v>
      </c>
    </row>
    <row r="542" spans="1:13" s="15" customFormat="1" ht="235.5" customHeight="1">
      <c r="A542" s="19">
        <v>443</v>
      </c>
      <c r="B542" s="19" t="s">
        <v>2970</v>
      </c>
      <c r="C542" s="30" t="s">
        <v>2964</v>
      </c>
      <c r="D542" s="30" t="s">
        <v>2965</v>
      </c>
      <c r="E542" s="30">
        <v>70.3</v>
      </c>
      <c r="F542" s="33">
        <v>16413146.85</v>
      </c>
      <c r="G542" s="33"/>
      <c r="H542" s="33"/>
      <c r="I542" s="33">
        <v>465084.41</v>
      </c>
      <c r="J542" s="34" t="s">
        <v>2966</v>
      </c>
      <c r="K542" s="30" t="s">
        <v>834</v>
      </c>
      <c r="L542" s="30" t="s">
        <v>618</v>
      </c>
      <c r="M542" s="19" t="s">
        <v>1354</v>
      </c>
    </row>
    <row r="543" spans="1:13" s="15" customFormat="1" ht="112.5" customHeight="1">
      <c r="A543" s="19">
        <v>444</v>
      </c>
      <c r="B543" s="19" t="s">
        <v>3083</v>
      </c>
      <c r="C543" s="30" t="s">
        <v>3081</v>
      </c>
      <c r="D543" s="30" t="s">
        <v>3082</v>
      </c>
      <c r="E543" s="30">
        <v>217.6</v>
      </c>
      <c r="F543" s="33">
        <v>1062926.16</v>
      </c>
      <c r="G543" s="33"/>
      <c r="H543" s="33"/>
      <c r="I543" s="33">
        <v>3738156.93</v>
      </c>
      <c r="J543" s="34" t="s">
        <v>3084</v>
      </c>
      <c r="K543" s="30" t="s">
        <v>834</v>
      </c>
      <c r="L543" s="30" t="s">
        <v>986</v>
      </c>
      <c r="M543" s="19" t="s">
        <v>97</v>
      </c>
    </row>
    <row r="544" spans="1:13" s="15" customFormat="1" ht="139.5" customHeight="1">
      <c r="A544" s="19">
        <v>445</v>
      </c>
      <c r="B544" s="19" t="s">
        <v>308</v>
      </c>
      <c r="C544" s="30" t="s">
        <v>3096</v>
      </c>
      <c r="D544" s="30" t="s">
        <v>3097</v>
      </c>
      <c r="E544" s="30">
        <v>1604</v>
      </c>
      <c r="F544" s="33">
        <v>1</v>
      </c>
      <c r="G544" s="33">
        <v>0</v>
      </c>
      <c r="H544" s="33">
        <v>1</v>
      </c>
      <c r="I544" s="33">
        <v>963763.4</v>
      </c>
      <c r="J544" s="34" t="s">
        <v>3098</v>
      </c>
      <c r="K544" s="30" t="s">
        <v>834</v>
      </c>
      <c r="L544" s="30" t="s">
        <v>3099</v>
      </c>
      <c r="M544" s="19" t="s">
        <v>1354</v>
      </c>
    </row>
    <row r="545" spans="1:13" s="15" customFormat="1" ht="141" customHeight="1">
      <c r="A545" s="19">
        <v>446</v>
      </c>
      <c r="B545" s="19" t="s">
        <v>308</v>
      </c>
      <c r="C545" s="30" t="s">
        <v>3100</v>
      </c>
      <c r="D545" s="30" t="s">
        <v>3101</v>
      </c>
      <c r="E545" s="30">
        <v>3423</v>
      </c>
      <c r="F545" s="33">
        <v>1</v>
      </c>
      <c r="G545" s="33">
        <v>0</v>
      </c>
      <c r="H545" s="33">
        <v>1</v>
      </c>
      <c r="I545" s="33">
        <v>2056709.55</v>
      </c>
      <c r="J545" s="34" t="s">
        <v>3102</v>
      </c>
      <c r="K545" s="30" t="s">
        <v>834</v>
      </c>
      <c r="L545" s="30" t="s">
        <v>3099</v>
      </c>
      <c r="M545" s="19" t="s">
        <v>1354</v>
      </c>
    </row>
    <row r="546" spans="1:13" s="15" customFormat="1" ht="148.5" customHeight="1">
      <c r="A546" s="19">
        <v>447</v>
      </c>
      <c r="B546" s="19" t="s">
        <v>308</v>
      </c>
      <c r="C546" s="30" t="s">
        <v>3103</v>
      </c>
      <c r="D546" s="30" t="s">
        <v>3104</v>
      </c>
      <c r="E546" s="30">
        <v>4397</v>
      </c>
      <c r="F546" s="33">
        <v>1</v>
      </c>
      <c r="G546" s="33">
        <v>0</v>
      </c>
      <c r="H546" s="33">
        <v>1</v>
      </c>
      <c r="I546" s="33">
        <v>2641937.45</v>
      </c>
      <c r="J546" s="34" t="s">
        <v>3105</v>
      </c>
      <c r="K546" s="30" t="s">
        <v>834</v>
      </c>
      <c r="L546" s="30" t="s">
        <v>3099</v>
      </c>
      <c r="M546" s="19" t="s">
        <v>1354</v>
      </c>
    </row>
    <row r="547" spans="1:13" s="15" customFormat="1" ht="77.25" customHeight="1">
      <c r="A547" s="19">
        <v>448</v>
      </c>
      <c r="B547" s="19" t="s">
        <v>3108</v>
      </c>
      <c r="C547" s="30" t="s">
        <v>3106</v>
      </c>
      <c r="D547" s="30" t="s">
        <v>802</v>
      </c>
      <c r="E547" s="30">
        <v>28</v>
      </c>
      <c r="F547" s="33">
        <v>0</v>
      </c>
      <c r="G547" s="33">
        <v>0</v>
      </c>
      <c r="H547" s="33">
        <v>0</v>
      </c>
      <c r="I547" s="33" t="s">
        <v>2303</v>
      </c>
      <c r="J547" s="34" t="s">
        <v>3107</v>
      </c>
      <c r="K547" s="30" t="s">
        <v>834</v>
      </c>
      <c r="L547" s="30" t="s">
        <v>1487</v>
      </c>
      <c r="M547" s="19" t="s">
        <v>1354</v>
      </c>
    </row>
    <row r="548" spans="1:13" s="15" customFormat="1" ht="148.5" customHeight="1">
      <c r="A548" s="19">
        <v>449</v>
      </c>
      <c r="B548" s="19" t="s">
        <v>308</v>
      </c>
      <c r="C548" s="30" t="s">
        <v>3109</v>
      </c>
      <c r="D548" s="30" t="s">
        <v>3110</v>
      </c>
      <c r="E548" s="30">
        <v>1103</v>
      </c>
      <c r="F548" s="33">
        <v>1</v>
      </c>
      <c r="G548" s="33">
        <v>0</v>
      </c>
      <c r="H548" s="33">
        <v>1</v>
      </c>
      <c r="I548" s="33">
        <v>662737.55</v>
      </c>
      <c r="J548" s="34" t="s">
        <v>3111</v>
      </c>
      <c r="K548" s="30" t="s">
        <v>834</v>
      </c>
      <c r="L548" s="30" t="s">
        <v>1487</v>
      </c>
      <c r="M548" s="19" t="s">
        <v>1354</v>
      </c>
    </row>
    <row r="549" spans="1:13" s="15" customFormat="1" ht="148.5" customHeight="1">
      <c r="A549" s="19">
        <v>450</v>
      </c>
      <c r="B549" s="19" t="s">
        <v>308</v>
      </c>
      <c r="C549" s="30" t="s">
        <v>3112</v>
      </c>
      <c r="D549" s="30" t="s">
        <v>3113</v>
      </c>
      <c r="E549" s="30">
        <v>1103</v>
      </c>
      <c r="F549" s="33">
        <v>1</v>
      </c>
      <c r="G549" s="33">
        <v>0</v>
      </c>
      <c r="H549" s="33">
        <v>1</v>
      </c>
      <c r="I549" s="33">
        <v>662737.55</v>
      </c>
      <c r="J549" s="34" t="s">
        <v>3114</v>
      </c>
      <c r="K549" s="30" t="s">
        <v>834</v>
      </c>
      <c r="L549" s="30" t="s">
        <v>1487</v>
      </c>
      <c r="M549" s="19" t="s">
        <v>1354</v>
      </c>
    </row>
    <row r="550" spans="1:13" s="15" customFormat="1" ht="148.5" customHeight="1">
      <c r="A550" s="19">
        <v>451</v>
      </c>
      <c r="B550" s="19" t="s">
        <v>308</v>
      </c>
      <c r="C550" s="30" t="s">
        <v>3115</v>
      </c>
      <c r="D550" s="30" t="s">
        <v>3116</v>
      </c>
      <c r="E550" s="30">
        <v>1499</v>
      </c>
      <c r="F550" s="33">
        <v>1</v>
      </c>
      <c r="G550" s="33">
        <v>0</v>
      </c>
      <c r="H550" s="33">
        <v>1</v>
      </c>
      <c r="I550" s="33">
        <v>900674.15</v>
      </c>
      <c r="J550" s="34" t="s">
        <v>3117</v>
      </c>
      <c r="K550" s="30" t="s">
        <v>834</v>
      </c>
      <c r="L550" s="30" t="s">
        <v>1487</v>
      </c>
      <c r="M550" s="19" t="s">
        <v>1354</v>
      </c>
    </row>
    <row r="551" spans="1:13" s="15" customFormat="1" ht="148.5" customHeight="1">
      <c r="A551" s="19">
        <v>452</v>
      </c>
      <c r="B551" s="19" t="s">
        <v>308</v>
      </c>
      <c r="C551" s="30" t="s">
        <v>3118</v>
      </c>
      <c r="D551" s="30" t="s">
        <v>3119</v>
      </c>
      <c r="E551" s="30">
        <v>1107</v>
      </c>
      <c r="F551" s="33">
        <v>1</v>
      </c>
      <c r="G551" s="33">
        <v>0</v>
      </c>
      <c r="H551" s="33">
        <v>1</v>
      </c>
      <c r="I551" s="33">
        <v>665140.95</v>
      </c>
      <c r="J551" s="34" t="s">
        <v>3120</v>
      </c>
      <c r="K551" s="30" t="s">
        <v>834</v>
      </c>
      <c r="L551" s="30" t="s">
        <v>1487</v>
      </c>
      <c r="M551" s="19" t="s">
        <v>1354</v>
      </c>
    </row>
    <row r="552" spans="1:13" s="15" customFormat="1" ht="148.5" customHeight="1">
      <c r="A552" s="19">
        <v>453</v>
      </c>
      <c r="B552" s="19" t="s">
        <v>2736</v>
      </c>
      <c r="C552" s="30" t="s">
        <v>3122</v>
      </c>
      <c r="D552" s="30" t="s">
        <v>3123</v>
      </c>
      <c r="E552" s="30">
        <v>1500</v>
      </c>
      <c r="F552" s="33">
        <v>1</v>
      </c>
      <c r="G552" s="33">
        <v>0</v>
      </c>
      <c r="H552" s="33">
        <v>0</v>
      </c>
      <c r="I552" s="33">
        <v>3999990</v>
      </c>
      <c r="J552" s="34" t="s">
        <v>3124</v>
      </c>
      <c r="K552" s="30" t="s">
        <v>834</v>
      </c>
      <c r="L552" s="30" t="s">
        <v>1487</v>
      </c>
      <c r="M552" s="19" t="s">
        <v>1354</v>
      </c>
    </row>
    <row r="553" spans="1:13" s="15" customFormat="1" ht="70.5" customHeight="1">
      <c r="A553" s="19">
        <v>454</v>
      </c>
      <c r="B553" s="19" t="s">
        <v>2736</v>
      </c>
      <c r="C553" s="30" t="s">
        <v>3125</v>
      </c>
      <c r="D553" s="30" t="s">
        <v>3126</v>
      </c>
      <c r="E553" s="30">
        <v>1499</v>
      </c>
      <c r="F553" s="33">
        <v>1</v>
      </c>
      <c r="G553" s="33">
        <v>0</v>
      </c>
      <c r="H553" s="33">
        <v>1</v>
      </c>
      <c r="I553" s="33">
        <v>401342.26</v>
      </c>
      <c r="J553" s="34" t="s">
        <v>3127</v>
      </c>
      <c r="K553" s="30" t="s">
        <v>834</v>
      </c>
      <c r="L553" s="30" t="s">
        <v>1487</v>
      </c>
      <c r="M553" s="19" t="s">
        <v>1354</v>
      </c>
    </row>
    <row r="554" spans="1:13" s="15" customFormat="1" ht="94.5" customHeight="1">
      <c r="A554" s="19">
        <v>455</v>
      </c>
      <c r="B554" s="19" t="s">
        <v>3173</v>
      </c>
      <c r="C554" s="30" t="s">
        <v>3174</v>
      </c>
      <c r="D554" s="30" t="s">
        <v>3175</v>
      </c>
      <c r="E554" s="30">
        <v>35605</v>
      </c>
      <c r="F554" s="33">
        <v>0</v>
      </c>
      <c r="G554" s="33">
        <v>0</v>
      </c>
      <c r="H554" s="33">
        <v>0</v>
      </c>
      <c r="I554" s="33">
        <v>21393264.25</v>
      </c>
      <c r="J554" s="34" t="s">
        <v>3176</v>
      </c>
      <c r="K554" s="30" t="s">
        <v>834</v>
      </c>
      <c r="L554" s="30" t="s">
        <v>1487</v>
      </c>
      <c r="M554" s="19" t="s">
        <v>1354</v>
      </c>
    </row>
    <row r="555" spans="1:13" s="15" customFormat="1" ht="70.5" customHeight="1">
      <c r="A555" s="19">
        <v>456</v>
      </c>
      <c r="B555" s="19" t="s">
        <v>3173</v>
      </c>
      <c r="C555" s="30" t="s">
        <v>3174</v>
      </c>
      <c r="D555" s="30" t="s">
        <v>3177</v>
      </c>
      <c r="E555" s="30">
        <v>14662</v>
      </c>
      <c r="F555" s="33">
        <v>0</v>
      </c>
      <c r="G555" s="33">
        <v>0</v>
      </c>
      <c r="H555" s="33">
        <v>0</v>
      </c>
      <c r="I555" s="33">
        <v>8809662.7</v>
      </c>
      <c r="J555" s="34" t="s">
        <v>3178</v>
      </c>
      <c r="K555" s="30" t="s">
        <v>834</v>
      </c>
      <c r="L555" s="30" t="s">
        <v>1487</v>
      </c>
      <c r="M555" s="19" t="s">
        <v>1354</v>
      </c>
    </row>
    <row r="556" spans="1:13" s="15" customFormat="1" ht="84" customHeight="1">
      <c r="A556" s="19">
        <v>457</v>
      </c>
      <c r="B556" s="19" t="s">
        <v>2920</v>
      </c>
      <c r="C556" s="30" t="s">
        <v>3193</v>
      </c>
      <c r="D556" s="30" t="s">
        <v>3179</v>
      </c>
      <c r="E556" s="30">
        <v>641</v>
      </c>
      <c r="F556" s="33">
        <v>0</v>
      </c>
      <c r="G556" s="33">
        <v>0</v>
      </c>
      <c r="H556" s="33">
        <v>0</v>
      </c>
      <c r="I556" s="33">
        <v>423252.3</v>
      </c>
      <c r="J556" s="34" t="s">
        <v>3180</v>
      </c>
      <c r="K556" s="30" t="s">
        <v>834</v>
      </c>
      <c r="L556" s="30" t="s">
        <v>1487</v>
      </c>
      <c r="M556" s="19" t="s">
        <v>1354</v>
      </c>
    </row>
    <row r="557" spans="1:13" s="15" customFormat="1" ht="87" customHeight="1">
      <c r="A557" s="19">
        <v>458</v>
      </c>
      <c r="B557" s="19" t="s">
        <v>2920</v>
      </c>
      <c r="C557" s="30" t="s">
        <v>3192</v>
      </c>
      <c r="D557" s="30" t="s">
        <v>3181</v>
      </c>
      <c r="E557" s="30">
        <v>641</v>
      </c>
      <c r="F557" s="33">
        <v>0</v>
      </c>
      <c r="G557" s="33">
        <v>0</v>
      </c>
      <c r="H557" s="33">
        <v>0</v>
      </c>
      <c r="I557" s="33">
        <v>423252.3</v>
      </c>
      <c r="J557" s="34" t="s">
        <v>3182</v>
      </c>
      <c r="K557" s="30" t="s">
        <v>834</v>
      </c>
      <c r="L557" s="30" t="s">
        <v>1487</v>
      </c>
      <c r="M557" s="19" t="s">
        <v>1354</v>
      </c>
    </row>
    <row r="558" spans="1:13" s="15" customFormat="1" ht="86.25" customHeight="1">
      <c r="A558" s="19">
        <v>459</v>
      </c>
      <c r="B558" s="19" t="s">
        <v>2920</v>
      </c>
      <c r="C558" s="30" t="s">
        <v>3191</v>
      </c>
      <c r="D558" s="30" t="s">
        <v>3183</v>
      </c>
      <c r="E558" s="30">
        <v>641</v>
      </c>
      <c r="F558" s="33">
        <v>0</v>
      </c>
      <c r="G558" s="33">
        <v>0</v>
      </c>
      <c r="H558" s="33">
        <v>0</v>
      </c>
      <c r="I558" s="33">
        <v>423252.3</v>
      </c>
      <c r="J558" s="34" t="s">
        <v>3184</v>
      </c>
      <c r="K558" s="30" t="s">
        <v>834</v>
      </c>
      <c r="L558" s="30" t="s">
        <v>1487</v>
      </c>
      <c r="M558" s="19" t="s">
        <v>1354</v>
      </c>
    </row>
    <row r="559" spans="1:13" s="15" customFormat="1" ht="107.25" customHeight="1">
      <c r="A559" s="19">
        <v>460</v>
      </c>
      <c r="B559" s="19" t="s">
        <v>2920</v>
      </c>
      <c r="C559" s="30" t="s">
        <v>3190</v>
      </c>
      <c r="D559" s="30" t="s">
        <v>3185</v>
      </c>
      <c r="E559" s="30">
        <v>641</v>
      </c>
      <c r="F559" s="33">
        <v>0</v>
      </c>
      <c r="G559" s="33">
        <v>0</v>
      </c>
      <c r="H559" s="33">
        <v>0</v>
      </c>
      <c r="I559" s="33">
        <v>423252.3</v>
      </c>
      <c r="J559" s="34" t="s">
        <v>3188</v>
      </c>
      <c r="K559" s="30" t="s">
        <v>834</v>
      </c>
      <c r="L559" s="30" t="s">
        <v>1487</v>
      </c>
      <c r="M559" s="19" t="s">
        <v>1354</v>
      </c>
    </row>
    <row r="560" spans="1:13" s="15" customFormat="1" ht="84.75" customHeight="1">
      <c r="A560" s="19">
        <v>461</v>
      </c>
      <c r="B560" s="19" t="s">
        <v>2920</v>
      </c>
      <c r="C560" s="30" t="s">
        <v>3189</v>
      </c>
      <c r="D560" s="30" t="s">
        <v>3186</v>
      </c>
      <c r="E560" s="30">
        <v>645</v>
      </c>
      <c r="F560" s="33">
        <v>0</v>
      </c>
      <c r="G560" s="33">
        <v>0</v>
      </c>
      <c r="H560" s="33">
        <v>0</v>
      </c>
      <c r="I560" s="33">
        <v>425893.5</v>
      </c>
      <c r="J560" s="34" t="s">
        <v>3187</v>
      </c>
      <c r="K560" s="30" t="s">
        <v>834</v>
      </c>
      <c r="L560" s="30" t="s">
        <v>1487</v>
      </c>
      <c r="M560" s="19" t="s">
        <v>1354</v>
      </c>
    </row>
    <row r="561" spans="1:13" s="15" customFormat="1" ht="102.75" customHeight="1">
      <c r="A561" s="19">
        <v>462</v>
      </c>
      <c r="B561" s="19" t="s">
        <v>2920</v>
      </c>
      <c r="C561" s="30" t="s">
        <v>3194</v>
      </c>
      <c r="D561" s="30" t="s">
        <v>3195</v>
      </c>
      <c r="E561" s="30">
        <v>643</v>
      </c>
      <c r="F561" s="33">
        <v>0</v>
      </c>
      <c r="G561" s="33">
        <v>0</v>
      </c>
      <c r="H561" s="33">
        <v>0</v>
      </c>
      <c r="I561" s="33">
        <v>424572.9</v>
      </c>
      <c r="J561" s="34" t="s">
        <v>3196</v>
      </c>
      <c r="K561" s="30" t="s">
        <v>834</v>
      </c>
      <c r="L561" s="30" t="s">
        <v>1487</v>
      </c>
      <c r="M561" s="19" t="s">
        <v>1354</v>
      </c>
    </row>
    <row r="562" spans="1:13" s="15" customFormat="1" ht="84.75" customHeight="1">
      <c r="A562" s="19">
        <v>463</v>
      </c>
      <c r="B562" s="19" t="s">
        <v>2920</v>
      </c>
      <c r="C562" s="30" t="s">
        <v>3197</v>
      </c>
      <c r="D562" s="30" t="s">
        <v>3198</v>
      </c>
      <c r="E562" s="30">
        <v>656</v>
      </c>
      <c r="F562" s="33">
        <v>0</v>
      </c>
      <c r="G562" s="33">
        <v>0</v>
      </c>
      <c r="H562" s="33">
        <v>0</v>
      </c>
      <c r="I562" s="33">
        <v>433156.8</v>
      </c>
      <c r="J562" s="34" t="s">
        <v>3199</v>
      </c>
      <c r="K562" s="30" t="s">
        <v>834</v>
      </c>
      <c r="L562" s="30" t="s">
        <v>1487</v>
      </c>
      <c r="M562" s="19" t="s">
        <v>1354</v>
      </c>
    </row>
    <row r="563" spans="1:13" s="15" customFormat="1" ht="84.75" customHeight="1">
      <c r="A563" s="19">
        <v>464</v>
      </c>
      <c r="B563" s="19" t="s">
        <v>2920</v>
      </c>
      <c r="C563" s="30" t="s">
        <v>3200</v>
      </c>
      <c r="D563" s="30" t="s">
        <v>3201</v>
      </c>
      <c r="E563" s="30">
        <v>639</v>
      </c>
      <c r="F563" s="33">
        <v>0</v>
      </c>
      <c r="G563" s="33">
        <v>0</v>
      </c>
      <c r="H563" s="33">
        <v>0</v>
      </c>
      <c r="I563" s="33">
        <v>421931.7</v>
      </c>
      <c r="J563" s="34" t="s">
        <v>3202</v>
      </c>
      <c r="K563" s="30" t="s">
        <v>834</v>
      </c>
      <c r="L563" s="30" t="s">
        <v>1487</v>
      </c>
      <c r="M563" s="19" t="s">
        <v>1354</v>
      </c>
    </row>
    <row r="564" spans="1:13" s="15" customFormat="1" ht="84.75" customHeight="1">
      <c r="A564" s="19">
        <v>465</v>
      </c>
      <c r="B564" s="19" t="s">
        <v>2920</v>
      </c>
      <c r="C564" s="30" t="s">
        <v>3203</v>
      </c>
      <c r="D564" s="30" t="s">
        <v>3204</v>
      </c>
      <c r="E564" s="30">
        <v>638</v>
      </c>
      <c r="F564" s="33">
        <v>0</v>
      </c>
      <c r="G564" s="33">
        <v>0</v>
      </c>
      <c r="H564" s="33">
        <v>0</v>
      </c>
      <c r="I564" s="33">
        <v>421271.4</v>
      </c>
      <c r="J564" s="34" t="s">
        <v>3196</v>
      </c>
      <c r="K564" s="30" t="s">
        <v>834</v>
      </c>
      <c r="L564" s="30" t="s">
        <v>1487</v>
      </c>
      <c r="M564" s="19" t="s">
        <v>1354</v>
      </c>
    </row>
    <row r="565" spans="1:13" s="15" customFormat="1" ht="84.75" customHeight="1">
      <c r="A565" s="19">
        <v>466</v>
      </c>
      <c r="B565" s="19" t="s">
        <v>2920</v>
      </c>
      <c r="C565" s="30" t="s">
        <v>3209</v>
      </c>
      <c r="D565" s="30" t="s">
        <v>3205</v>
      </c>
      <c r="E565" s="30">
        <v>637</v>
      </c>
      <c r="F565" s="33">
        <v>0</v>
      </c>
      <c r="G565" s="33">
        <v>0</v>
      </c>
      <c r="H565" s="33">
        <v>0</v>
      </c>
      <c r="I565" s="33">
        <v>420611.1</v>
      </c>
      <c r="J565" s="34" t="s">
        <v>3206</v>
      </c>
      <c r="K565" s="30" t="s">
        <v>834</v>
      </c>
      <c r="L565" s="30" t="s">
        <v>1487</v>
      </c>
      <c r="M565" s="19" t="s">
        <v>1354</v>
      </c>
    </row>
    <row r="566" spans="1:13" s="15" customFormat="1" ht="84.75" customHeight="1">
      <c r="A566" s="19">
        <v>467</v>
      </c>
      <c r="B566" s="19" t="s">
        <v>2920</v>
      </c>
      <c r="C566" s="30" t="s">
        <v>3210</v>
      </c>
      <c r="D566" s="30" t="s">
        <v>3207</v>
      </c>
      <c r="E566" s="30">
        <v>638</v>
      </c>
      <c r="F566" s="33">
        <v>0</v>
      </c>
      <c r="G566" s="33">
        <v>0</v>
      </c>
      <c r="H566" s="33">
        <v>0</v>
      </c>
      <c r="I566" s="33">
        <v>421271.4</v>
      </c>
      <c r="J566" s="34" t="s">
        <v>3208</v>
      </c>
      <c r="K566" s="30" t="s">
        <v>834</v>
      </c>
      <c r="L566" s="30" t="s">
        <v>1487</v>
      </c>
      <c r="M566" s="19" t="s">
        <v>1354</v>
      </c>
    </row>
    <row r="567" spans="1:13" s="15" customFormat="1" ht="90.75" customHeight="1">
      <c r="A567" s="19">
        <v>468</v>
      </c>
      <c r="B567" s="19" t="s">
        <v>2920</v>
      </c>
      <c r="C567" s="30" t="s">
        <v>3211</v>
      </c>
      <c r="D567" s="30" t="s">
        <v>3212</v>
      </c>
      <c r="E567" s="30">
        <v>638</v>
      </c>
      <c r="F567" s="33">
        <v>0</v>
      </c>
      <c r="G567" s="33">
        <v>0</v>
      </c>
      <c r="H567" s="33">
        <v>0</v>
      </c>
      <c r="I567" s="33">
        <v>421271.4</v>
      </c>
      <c r="J567" s="34" t="s">
        <v>3213</v>
      </c>
      <c r="K567" s="30" t="s">
        <v>834</v>
      </c>
      <c r="L567" s="30" t="s">
        <v>1487</v>
      </c>
      <c r="M567" s="19" t="s">
        <v>1354</v>
      </c>
    </row>
    <row r="568" spans="1:13" s="15" customFormat="1" ht="97.5" customHeight="1">
      <c r="A568" s="19">
        <v>469</v>
      </c>
      <c r="B568" s="19" t="s">
        <v>2920</v>
      </c>
      <c r="C568" s="30" t="s">
        <v>3214</v>
      </c>
      <c r="D568" s="30" t="s">
        <v>3215</v>
      </c>
      <c r="E568" s="30">
        <v>640</v>
      </c>
      <c r="F568" s="33">
        <v>0</v>
      </c>
      <c r="G568" s="33">
        <v>0</v>
      </c>
      <c r="H568" s="33">
        <v>0</v>
      </c>
      <c r="I568" s="33">
        <v>422592</v>
      </c>
      <c r="J568" s="34" t="s">
        <v>3216</v>
      </c>
      <c r="K568" s="30" t="s">
        <v>834</v>
      </c>
      <c r="L568" s="30" t="s">
        <v>1487</v>
      </c>
      <c r="M568" s="19" t="s">
        <v>1354</v>
      </c>
    </row>
    <row r="569" spans="1:13" s="15" customFormat="1" ht="70.5" customHeight="1">
      <c r="A569" s="102"/>
      <c r="B569" s="19"/>
      <c r="C569" s="30"/>
      <c r="D569" s="30"/>
      <c r="E569" s="30"/>
      <c r="F569" s="33"/>
      <c r="G569" s="33"/>
      <c r="H569" s="33"/>
      <c r="I569" s="33"/>
      <c r="J569" s="34"/>
      <c r="K569" s="30"/>
      <c r="L569" s="30"/>
      <c r="M569" s="19"/>
    </row>
    <row r="570" spans="1:14" s="5" customFormat="1" ht="12.75">
      <c r="A570" s="102"/>
      <c r="C570" s="4" t="s">
        <v>795</v>
      </c>
      <c r="D570" s="4"/>
      <c r="E570" s="4"/>
      <c r="F570" s="6">
        <f>SUM(F7:F542)</f>
        <v>1280594364.4100006</v>
      </c>
      <c r="G570" s="6">
        <f>SUM(G7:G542)</f>
        <v>572348192.9800003</v>
      </c>
      <c r="H570" s="6" t="e">
        <f>SUM(H7:H542)</f>
        <v>#N/A</v>
      </c>
      <c r="I570" s="6">
        <f>SUM(I7:I542)</f>
        <v>2258287295.01</v>
      </c>
      <c r="J570" s="6"/>
      <c r="K570" s="6"/>
      <c r="L570" s="6"/>
      <c r="M570" s="6"/>
      <c r="N570" s="20"/>
    </row>
    <row r="573" ht="12.75">
      <c r="F573" s="69"/>
    </row>
    <row r="574" ht="12.75">
      <c r="F574" s="69"/>
    </row>
  </sheetData>
  <sheetProtection/>
  <autoFilter ref="A5:M529"/>
  <mergeCells count="6">
    <mergeCell ref="B382:M382"/>
    <mergeCell ref="B390:M390"/>
    <mergeCell ref="A1:M4"/>
    <mergeCell ref="B314:M314"/>
    <mergeCell ref="B333:M333"/>
    <mergeCell ref="B370:M370"/>
  </mergeCells>
  <printOptions/>
  <pageMargins left="0.3937007874015748" right="0.3937007874015748" top="1.27" bottom="0.2" header="1.16" footer="0"/>
  <pageSetup fitToHeight="49" horizontalDpi="300" verticalDpi="300" orientation="landscape" paperSize="9" scale="36" r:id="rId3"/>
  <rowBreaks count="3" manualBreakCount="3">
    <brk id="267" max="12" man="1"/>
    <brk id="437" max="12" man="1"/>
    <brk id="520" max="12" man="1"/>
  </rowBreaks>
  <legacyDrawing r:id="rId2"/>
</worksheet>
</file>

<file path=xl/worksheets/sheet2.xml><?xml version="1.0" encoding="utf-8"?>
<worksheet xmlns="http://schemas.openxmlformats.org/spreadsheetml/2006/main" xmlns:r="http://schemas.openxmlformats.org/officeDocument/2006/relationships">
  <dimension ref="A1:AY1148"/>
  <sheetViews>
    <sheetView tabSelected="1" zoomScale="80" zoomScaleNormal="80" zoomScaleSheetLayoutView="30" workbookViewId="0" topLeftCell="A811">
      <selection activeCell="A811" sqref="A811"/>
    </sheetView>
  </sheetViews>
  <sheetFormatPr defaultColWidth="9.140625" defaultRowHeight="12.75"/>
  <cols>
    <col min="1" max="1" width="8.8515625" style="11" bestFit="1" customWidth="1"/>
    <col min="2" max="2" width="58.28125" style="58" customWidth="1"/>
    <col min="3" max="3" width="19.57421875" style="59" bestFit="1" customWidth="1"/>
    <col min="4" max="4" width="22.28125" style="59" bestFit="1" customWidth="1"/>
    <col min="5" max="5" width="20.57421875" style="59" customWidth="1"/>
    <col min="6" max="6" width="65.57421875" style="60" customWidth="1"/>
    <col min="7" max="7" width="35.421875" style="59" customWidth="1"/>
    <col min="8" max="8" width="39.7109375" style="61" customWidth="1"/>
    <col min="9" max="9" width="25.421875" style="59" customWidth="1"/>
    <col min="10" max="10" width="9.140625" style="9" hidden="1" customWidth="1"/>
    <col min="11" max="51" width="9.140625" style="89" customWidth="1"/>
    <col min="52" max="16384" width="9.140625" style="9" customWidth="1"/>
  </cols>
  <sheetData>
    <row r="1" spans="1:9" ht="18">
      <c r="A1" s="125" t="s">
        <v>845</v>
      </c>
      <c r="B1" s="126"/>
      <c r="C1" s="126"/>
      <c r="D1" s="126"/>
      <c r="E1" s="126"/>
      <c r="F1" s="126"/>
      <c r="G1" s="126"/>
      <c r="H1" s="126"/>
      <c r="I1" s="126"/>
    </row>
    <row r="2" spans="1:9" ht="18">
      <c r="A2" s="125"/>
      <c r="B2" s="126"/>
      <c r="C2" s="126"/>
      <c r="D2" s="126"/>
      <c r="E2" s="126"/>
      <c r="F2" s="126"/>
      <c r="G2" s="126"/>
      <c r="H2" s="126"/>
      <c r="I2" s="126"/>
    </row>
    <row r="3" spans="1:9" ht="18">
      <c r="A3" s="125"/>
      <c r="B3" s="126"/>
      <c r="C3" s="126"/>
      <c r="D3" s="126"/>
      <c r="E3" s="126"/>
      <c r="F3" s="126"/>
      <c r="G3" s="126"/>
      <c r="H3" s="126"/>
      <c r="I3" s="126"/>
    </row>
    <row r="4" spans="1:9" ht="18">
      <c r="A4" s="127"/>
      <c r="B4" s="128"/>
      <c r="C4" s="128"/>
      <c r="D4" s="128"/>
      <c r="E4" s="128"/>
      <c r="F4" s="128"/>
      <c r="G4" s="128"/>
      <c r="H4" s="128"/>
      <c r="I4" s="128"/>
    </row>
    <row r="5" spans="1:9" ht="93.75">
      <c r="A5" s="10" t="s">
        <v>786</v>
      </c>
      <c r="B5" s="40" t="s">
        <v>896</v>
      </c>
      <c r="C5" s="40" t="s">
        <v>844</v>
      </c>
      <c r="D5" s="40" t="s">
        <v>1000</v>
      </c>
      <c r="E5" s="40" t="s">
        <v>345</v>
      </c>
      <c r="F5" s="40" t="s">
        <v>611</v>
      </c>
      <c r="G5" s="40" t="s">
        <v>612</v>
      </c>
      <c r="H5" s="40" t="s">
        <v>1001</v>
      </c>
      <c r="I5" s="40" t="s">
        <v>895</v>
      </c>
    </row>
    <row r="6" spans="1:9" ht="18.75">
      <c r="A6" s="1">
        <v>1</v>
      </c>
      <c r="B6" s="23">
        <v>2</v>
      </c>
      <c r="C6" s="23">
        <v>3</v>
      </c>
      <c r="D6" s="23">
        <v>4</v>
      </c>
      <c r="E6" s="23"/>
      <c r="F6" s="41">
        <v>5</v>
      </c>
      <c r="G6" s="23">
        <v>6</v>
      </c>
      <c r="H6" s="23">
        <v>7</v>
      </c>
      <c r="I6" s="23">
        <v>8</v>
      </c>
    </row>
    <row r="7" spans="1:51" s="13" customFormat="1" ht="187.5">
      <c r="A7" s="24">
        <v>1</v>
      </c>
      <c r="B7" s="42" t="s">
        <v>617</v>
      </c>
      <c r="C7" s="43">
        <v>826966</v>
      </c>
      <c r="D7" s="27">
        <v>826966</v>
      </c>
      <c r="E7" s="43">
        <f>C7-D7</f>
        <v>0</v>
      </c>
      <c r="F7" s="44" t="s">
        <v>2277</v>
      </c>
      <c r="G7" s="26" t="s">
        <v>834</v>
      </c>
      <c r="H7" s="26" t="s">
        <v>618</v>
      </c>
      <c r="I7" s="26" t="s">
        <v>97</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row>
    <row r="8" spans="1:51" s="13" customFormat="1" ht="92.25" customHeight="1">
      <c r="A8" s="24">
        <v>2</v>
      </c>
      <c r="B8" s="42" t="s">
        <v>1781</v>
      </c>
      <c r="C8" s="43">
        <v>565869</v>
      </c>
      <c r="D8" s="43">
        <v>565869</v>
      </c>
      <c r="E8" s="43">
        <f>#N/A</f>
        <v>0</v>
      </c>
      <c r="F8" s="44" t="s">
        <v>1115</v>
      </c>
      <c r="G8" s="26" t="s">
        <v>834</v>
      </c>
      <c r="H8" s="26" t="s">
        <v>847</v>
      </c>
      <c r="I8" s="26" t="s">
        <v>97</v>
      </c>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row>
    <row r="9" spans="1:51" s="13" customFormat="1" ht="187.5">
      <c r="A9" s="24">
        <v>3</v>
      </c>
      <c r="B9" s="42" t="s">
        <v>1782</v>
      </c>
      <c r="C9" s="43">
        <v>460937</v>
      </c>
      <c r="D9" s="43">
        <v>460937</v>
      </c>
      <c r="E9" s="43">
        <f>#N/A</f>
        <v>0</v>
      </c>
      <c r="F9" s="45" t="s">
        <v>1678</v>
      </c>
      <c r="G9" s="26" t="s">
        <v>834</v>
      </c>
      <c r="H9" s="26" t="s">
        <v>618</v>
      </c>
      <c r="I9" s="26" t="s">
        <v>97</v>
      </c>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row>
    <row r="10" spans="1:51" s="13" customFormat="1" ht="112.5">
      <c r="A10" s="24">
        <v>4</v>
      </c>
      <c r="B10" s="44" t="s">
        <v>619</v>
      </c>
      <c r="C10" s="27">
        <v>1</v>
      </c>
      <c r="D10" s="27">
        <v>1</v>
      </c>
      <c r="E10" s="43">
        <f>#N/A</f>
        <v>0</v>
      </c>
      <c r="F10" s="44" t="s">
        <v>1783</v>
      </c>
      <c r="G10" s="26" t="s">
        <v>834</v>
      </c>
      <c r="H10" s="26" t="s">
        <v>759</v>
      </c>
      <c r="I10" s="26" t="s">
        <v>97</v>
      </c>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row>
    <row r="11" spans="1:51" s="13" customFormat="1" ht="150">
      <c r="A11" s="24">
        <v>5</v>
      </c>
      <c r="B11" s="44" t="s">
        <v>2464</v>
      </c>
      <c r="C11" s="27">
        <v>70371.42</v>
      </c>
      <c r="D11" s="27">
        <v>56967.45</v>
      </c>
      <c r="E11" s="43">
        <f>#N/A</f>
        <v>13403.970000000001</v>
      </c>
      <c r="F11" s="44" t="s">
        <v>1784</v>
      </c>
      <c r="G11" s="26" t="s">
        <v>834</v>
      </c>
      <c r="H11" s="26" t="s">
        <v>759</v>
      </c>
      <c r="I11" s="26" t="s">
        <v>97</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row>
    <row r="12" spans="1:51" s="13" customFormat="1" ht="225">
      <c r="A12" s="24">
        <v>6</v>
      </c>
      <c r="B12" s="44" t="s">
        <v>566</v>
      </c>
      <c r="C12" s="27">
        <v>470211.5</v>
      </c>
      <c r="D12" s="27">
        <v>403598.29</v>
      </c>
      <c r="E12" s="43">
        <f>#N/A</f>
        <v>66613.21000000002</v>
      </c>
      <c r="F12" s="44" t="s">
        <v>2466</v>
      </c>
      <c r="G12" s="26" t="s">
        <v>834</v>
      </c>
      <c r="H12" s="26" t="s">
        <v>759</v>
      </c>
      <c r="I12" s="26" t="s">
        <v>97</v>
      </c>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row>
    <row r="13" spans="1:51" s="13" customFormat="1" ht="150">
      <c r="A13" s="24">
        <v>7</v>
      </c>
      <c r="B13" s="44" t="s">
        <v>1207</v>
      </c>
      <c r="C13" s="27">
        <v>1</v>
      </c>
      <c r="D13" s="27">
        <v>1</v>
      </c>
      <c r="E13" s="43">
        <f>#N/A</f>
        <v>0</v>
      </c>
      <c r="F13" s="44" t="s">
        <v>2467</v>
      </c>
      <c r="G13" s="26" t="s">
        <v>834</v>
      </c>
      <c r="H13" s="26" t="s">
        <v>759</v>
      </c>
      <c r="I13" s="26" t="s">
        <v>97</v>
      </c>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row>
    <row r="14" spans="1:51" s="13" customFormat="1" ht="168.75">
      <c r="A14" s="24">
        <v>8</v>
      </c>
      <c r="B14" s="44" t="s">
        <v>620</v>
      </c>
      <c r="C14" s="27">
        <v>451168</v>
      </c>
      <c r="D14" s="27">
        <v>325843.44</v>
      </c>
      <c r="E14" s="43">
        <f>#N/A</f>
        <v>125324.56</v>
      </c>
      <c r="F14" s="44" t="s">
        <v>427</v>
      </c>
      <c r="G14" s="26" t="s">
        <v>834</v>
      </c>
      <c r="H14" s="26" t="s">
        <v>759</v>
      </c>
      <c r="I14" s="26" t="s">
        <v>97</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row>
    <row r="15" spans="1:51" s="13" customFormat="1" ht="150">
      <c r="A15" s="24">
        <v>9</v>
      </c>
      <c r="B15" s="44" t="s">
        <v>621</v>
      </c>
      <c r="C15" s="27">
        <v>83886.58</v>
      </c>
      <c r="D15" s="27">
        <v>46836.41</v>
      </c>
      <c r="E15" s="43">
        <f>#N/A</f>
        <v>37050.17</v>
      </c>
      <c r="F15" s="44" t="s">
        <v>2467</v>
      </c>
      <c r="G15" s="26" t="s">
        <v>834</v>
      </c>
      <c r="H15" s="26" t="s">
        <v>759</v>
      </c>
      <c r="I15" s="26" t="s">
        <v>97</v>
      </c>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row>
    <row r="16" spans="1:51" s="13" customFormat="1" ht="112.5">
      <c r="A16" s="24">
        <v>10</v>
      </c>
      <c r="B16" s="44" t="s">
        <v>622</v>
      </c>
      <c r="C16" s="27">
        <v>90666.58</v>
      </c>
      <c r="D16" s="27">
        <v>59688.45</v>
      </c>
      <c r="E16" s="43">
        <f>#N/A</f>
        <v>30978.130000000005</v>
      </c>
      <c r="F16" s="44" t="s">
        <v>758</v>
      </c>
      <c r="G16" s="26" t="s">
        <v>834</v>
      </c>
      <c r="H16" s="26" t="s">
        <v>759</v>
      </c>
      <c r="I16" s="26" t="s">
        <v>97</v>
      </c>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row>
    <row r="17" spans="1:51" s="13" customFormat="1" ht="206.25">
      <c r="A17" s="24">
        <v>11</v>
      </c>
      <c r="B17" s="44" t="s">
        <v>796</v>
      </c>
      <c r="C17" s="27">
        <v>144357</v>
      </c>
      <c r="D17" s="27">
        <v>31759</v>
      </c>
      <c r="E17" s="43">
        <f>#N/A</f>
        <v>112598</v>
      </c>
      <c r="F17" s="44" t="s">
        <v>636</v>
      </c>
      <c r="G17" s="26" t="s">
        <v>834</v>
      </c>
      <c r="H17" s="26" t="s">
        <v>618</v>
      </c>
      <c r="I17" s="26" t="s">
        <v>97</v>
      </c>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row>
    <row r="18" spans="1:51" s="13" customFormat="1" ht="225">
      <c r="A18" s="24">
        <v>12</v>
      </c>
      <c r="B18" s="44" t="s">
        <v>623</v>
      </c>
      <c r="C18" s="27">
        <v>19560</v>
      </c>
      <c r="D18" s="27">
        <v>9728</v>
      </c>
      <c r="E18" s="43">
        <f>#N/A</f>
        <v>9832</v>
      </c>
      <c r="F18" s="44" t="s">
        <v>126</v>
      </c>
      <c r="G18" s="26" t="s">
        <v>834</v>
      </c>
      <c r="H18" s="26" t="s">
        <v>618</v>
      </c>
      <c r="I18" s="26" t="s">
        <v>97</v>
      </c>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row>
    <row r="19" spans="1:51" s="13" customFormat="1" ht="112.5">
      <c r="A19" s="24">
        <v>13</v>
      </c>
      <c r="B19" s="44" t="s">
        <v>2465</v>
      </c>
      <c r="C19" s="27">
        <v>622849</v>
      </c>
      <c r="D19" s="27">
        <v>207616.32</v>
      </c>
      <c r="E19" s="43">
        <f>#N/A</f>
        <v>415232.68</v>
      </c>
      <c r="F19" s="44" t="s">
        <v>127</v>
      </c>
      <c r="G19" s="26" t="s">
        <v>834</v>
      </c>
      <c r="H19" s="26" t="s">
        <v>618</v>
      </c>
      <c r="I19" s="26" t="s">
        <v>97</v>
      </c>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row>
    <row r="20" spans="1:51" s="13" customFormat="1" ht="131.25">
      <c r="A20" s="24">
        <v>14</v>
      </c>
      <c r="B20" s="44" t="s">
        <v>624</v>
      </c>
      <c r="C20" s="27">
        <v>361000</v>
      </c>
      <c r="D20" s="27">
        <v>287339.24</v>
      </c>
      <c r="E20" s="43">
        <f>#N/A</f>
        <v>73660.76000000001</v>
      </c>
      <c r="F20" s="44" t="s">
        <v>2130</v>
      </c>
      <c r="G20" s="26" t="s">
        <v>834</v>
      </c>
      <c r="H20" s="26" t="s">
        <v>618</v>
      </c>
      <c r="I20" s="26" t="s">
        <v>97</v>
      </c>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row>
    <row r="21" spans="1:51" s="13" customFormat="1" ht="131.25">
      <c r="A21" s="24">
        <v>15</v>
      </c>
      <c r="B21" s="44" t="s">
        <v>797</v>
      </c>
      <c r="C21" s="27">
        <v>21350</v>
      </c>
      <c r="D21" s="27">
        <v>21350</v>
      </c>
      <c r="E21" s="43">
        <f>#N/A</f>
        <v>0</v>
      </c>
      <c r="F21" s="44" t="s">
        <v>128</v>
      </c>
      <c r="G21" s="26" t="s">
        <v>834</v>
      </c>
      <c r="H21" s="26" t="s">
        <v>618</v>
      </c>
      <c r="I21" s="26" t="s">
        <v>97</v>
      </c>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row>
    <row r="22" spans="1:51" s="13" customFormat="1" ht="131.25">
      <c r="A22" s="24">
        <v>16</v>
      </c>
      <c r="B22" s="44" t="s">
        <v>798</v>
      </c>
      <c r="C22" s="27">
        <v>71650</v>
      </c>
      <c r="D22" s="27">
        <v>31048.42</v>
      </c>
      <c r="E22" s="43">
        <f>#N/A</f>
        <v>40601.58</v>
      </c>
      <c r="F22" s="44" t="s">
        <v>128</v>
      </c>
      <c r="G22" s="26" t="s">
        <v>834</v>
      </c>
      <c r="H22" s="26" t="s">
        <v>618</v>
      </c>
      <c r="I22" s="26" t="s">
        <v>97</v>
      </c>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row>
    <row r="23" spans="1:51" s="13" customFormat="1" ht="131.25">
      <c r="A23" s="24">
        <v>17</v>
      </c>
      <c r="B23" s="44" t="s">
        <v>799</v>
      </c>
      <c r="C23" s="27">
        <v>7670</v>
      </c>
      <c r="D23" s="27">
        <v>7670</v>
      </c>
      <c r="E23" s="43">
        <f>#N/A</f>
        <v>0</v>
      </c>
      <c r="F23" s="44" t="s">
        <v>128</v>
      </c>
      <c r="G23" s="26" t="s">
        <v>834</v>
      </c>
      <c r="H23" s="26" t="s">
        <v>618</v>
      </c>
      <c r="I23" s="26" t="s">
        <v>97</v>
      </c>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row>
    <row r="24" spans="1:51" s="13" customFormat="1" ht="150">
      <c r="A24" s="24">
        <v>18</v>
      </c>
      <c r="B24" s="44" t="s">
        <v>800</v>
      </c>
      <c r="C24" s="27">
        <v>37241.81</v>
      </c>
      <c r="D24" s="27">
        <v>37241.81</v>
      </c>
      <c r="E24" s="43">
        <f>#N/A</f>
        <v>0</v>
      </c>
      <c r="F24" s="44" t="s">
        <v>2467</v>
      </c>
      <c r="G24" s="26" t="s">
        <v>834</v>
      </c>
      <c r="H24" s="26" t="s">
        <v>759</v>
      </c>
      <c r="I24" s="26" t="s">
        <v>97</v>
      </c>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row>
    <row r="25" spans="1:51" s="13" customFormat="1" ht="131.25">
      <c r="A25" s="24">
        <v>19</v>
      </c>
      <c r="B25" s="44" t="s">
        <v>801</v>
      </c>
      <c r="C25" s="27">
        <v>33800</v>
      </c>
      <c r="D25" s="27">
        <v>33800</v>
      </c>
      <c r="E25" s="43">
        <f>#N/A</f>
        <v>0</v>
      </c>
      <c r="F25" s="44" t="s">
        <v>128</v>
      </c>
      <c r="G25" s="26" t="s">
        <v>834</v>
      </c>
      <c r="H25" s="26" t="s">
        <v>618</v>
      </c>
      <c r="I25" s="26" t="s">
        <v>97</v>
      </c>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row>
    <row r="26" spans="1:51" s="13" customFormat="1" ht="131.25">
      <c r="A26" s="24">
        <v>20</v>
      </c>
      <c r="B26" s="44" t="s">
        <v>820</v>
      </c>
      <c r="C26" s="27">
        <v>6420</v>
      </c>
      <c r="D26" s="27">
        <v>6420</v>
      </c>
      <c r="E26" s="43">
        <f>#N/A</f>
        <v>0</v>
      </c>
      <c r="F26" s="44" t="s">
        <v>128</v>
      </c>
      <c r="G26" s="26" t="s">
        <v>834</v>
      </c>
      <c r="H26" s="26" t="s">
        <v>618</v>
      </c>
      <c r="I26" s="26" t="s">
        <v>97</v>
      </c>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row>
    <row r="27" spans="1:51" s="13" customFormat="1" ht="131.25">
      <c r="A27" s="24">
        <v>21</v>
      </c>
      <c r="B27" s="44" t="s">
        <v>821</v>
      </c>
      <c r="C27" s="27">
        <v>3700</v>
      </c>
      <c r="D27" s="27">
        <v>3700</v>
      </c>
      <c r="E27" s="43">
        <f>#N/A</f>
        <v>0</v>
      </c>
      <c r="F27" s="44" t="s">
        <v>128</v>
      </c>
      <c r="G27" s="26" t="s">
        <v>834</v>
      </c>
      <c r="H27" s="26" t="s">
        <v>618</v>
      </c>
      <c r="I27" s="26" t="s">
        <v>97</v>
      </c>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row>
    <row r="28" spans="1:51" s="13" customFormat="1" ht="131.25">
      <c r="A28" s="24">
        <v>22</v>
      </c>
      <c r="B28" s="44" t="s">
        <v>822</v>
      </c>
      <c r="C28" s="27">
        <v>16000</v>
      </c>
      <c r="D28" s="27">
        <v>16000</v>
      </c>
      <c r="E28" s="43">
        <f>#N/A</f>
        <v>0</v>
      </c>
      <c r="F28" s="44" t="s">
        <v>128</v>
      </c>
      <c r="G28" s="26" t="s">
        <v>834</v>
      </c>
      <c r="H28" s="26" t="s">
        <v>618</v>
      </c>
      <c r="I28" s="26" t="s">
        <v>97</v>
      </c>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row>
    <row r="29" spans="1:51" s="13" customFormat="1" ht="131.25">
      <c r="A29" s="24">
        <v>23</v>
      </c>
      <c r="B29" s="44" t="s">
        <v>823</v>
      </c>
      <c r="C29" s="27">
        <v>27077.42</v>
      </c>
      <c r="D29" s="27">
        <v>17149.02</v>
      </c>
      <c r="E29" s="43">
        <f>#N/A</f>
        <v>9928.399999999998</v>
      </c>
      <c r="F29" s="44" t="s">
        <v>128</v>
      </c>
      <c r="G29" s="26" t="s">
        <v>834</v>
      </c>
      <c r="H29" s="26" t="s">
        <v>618</v>
      </c>
      <c r="I29" s="26" t="s">
        <v>97</v>
      </c>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row>
    <row r="30" spans="1:51" s="13" customFormat="1" ht="131.25">
      <c r="A30" s="24">
        <v>24</v>
      </c>
      <c r="B30" s="44" t="s">
        <v>824</v>
      </c>
      <c r="C30" s="27">
        <v>26950</v>
      </c>
      <c r="D30" s="27">
        <v>22600.21</v>
      </c>
      <c r="E30" s="43">
        <f>#N/A</f>
        <v>4349.790000000001</v>
      </c>
      <c r="F30" s="44" t="s">
        <v>128</v>
      </c>
      <c r="G30" s="26" t="s">
        <v>834</v>
      </c>
      <c r="H30" s="26" t="s">
        <v>618</v>
      </c>
      <c r="I30" s="26" t="s">
        <v>97</v>
      </c>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row>
    <row r="31" spans="1:51" s="13" customFormat="1" ht="131.25">
      <c r="A31" s="24">
        <v>25</v>
      </c>
      <c r="B31" s="44" t="s">
        <v>825</v>
      </c>
      <c r="C31" s="27">
        <v>7980</v>
      </c>
      <c r="D31" s="27">
        <v>7980</v>
      </c>
      <c r="E31" s="43">
        <f>#N/A</f>
        <v>0</v>
      </c>
      <c r="F31" s="44" t="s">
        <v>128</v>
      </c>
      <c r="G31" s="26" t="s">
        <v>834</v>
      </c>
      <c r="H31" s="26" t="s">
        <v>618</v>
      </c>
      <c r="I31" s="26" t="s">
        <v>97</v>
      </c>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row>
    <row r="32" spans="1:51" s="13" customFormat="1" ht="131.25">
      <c r="A32" s="24">
        <v>26</v>
      </c>
      <c r="B32" s="44" t="s">
        <v>826</v>
      </c>
      <c r="C32" s="27">
        <v>4480</v>
      </c>
      <c r="D32" s="27">
        <v>4480</v>
      </c>
      <c r="E32" s="43">
        <f>#N/A</f>
        <v>0</v>
      </c>
      <c r="F32" s="44" t="s">
        <v>128</v>
      </c>
      <c r="G32" s="26" t="s">
        <v>834</v>
      </c>
      <c r="H32" s="26" t="s">
        <v>618</v>
      </c>
      <c r="I32" s="26" t="s">
        <v>97</v>
      </c>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row>
    <row r="33" spans="1:51" s="13" customFormat="1" ht="131.25">
      <c r="A33" s="24">
        <v>27</v>
      </c>
      <c r="B33" s="44" t="s">
        <v>827</v>
      </c>
      <c r="C33" s="27">
        <v>3100</v>
      </c>
      <c r="D33" s="27">
        <v>3100</v>
      </c>
      <c r="E33" s="43">
        <f>#N/A</f>
        <v>0</v>
      </c>
      <c r="F33" s="44" t="s">
        <v>128</v>
      </c>
      <c r="G33" s="26" t="s">
        <v>834</v>
      </c>
      <c r="H33" s="26" t="s">
        <v>618</v>
      </c>
      <c r="I33" s="26" t="s">
        <v>97</v>
      </c>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row>
    <row r="34" spans="1:51" s="13" customFormat="1" ht="131.25">
      <c r="A34" s="24">
        <v>28</v>
      </c>
      <c r="B34" s="44" t="s">
        <v>828</v>
      </c>
      <c r="C34" s="27">
        <v>10200</v>
      </c>
      <c r="D34" s="27">
        <v>10200</v>
      </c>
      <c r="E34" s="43">
        <f>#N/A</f>
        <v>0</v>
      </c>
      <c r="F34" s="44" t="s">
        <v>128</v>
      </c>
      <c r="G34" s="26" t="s">
        <v>834</v>
      </c>
      <c r="H34" s="26" t="s">
        <v>618</v>
      </c>
      <c r="I34" s="26" t="s">
        <v>97</v>
      </c>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row>
    <row r="35" spans="1:51" s="13" customFormat="1" ht="131.25">
      <c r="A35" s="24">
        <v>29</v>
      </c>
      <c r="B35" s="44" t="s">
        <v>829</v>
      </c>
      <c r="C35" s="27">
        <v>10180</v>
      </c>
      <c r="D35" s="27">
        <v>10180</v>
      </c>
      <c r="E35" s="43">
        <f>#N/A</f>
        <v>0</v>
      </c>
      <c r="F35" s="44" t="s">
        <v>128</v>
      </c>
      <c r="G35" s="26" t="s">
        <v>834</v>
      </c>
      <c r="H35" s="26" t="s">
        <v>618</v>
      </c>
      <c r="I35" s="26" t="s">
        <v>97</v>
      </c>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row>
    <row r="36" spans="1:51" s="13" customFormat="1" ht="168.75">
      <c r="A36" s="24">
        <v>30</v>
      </c>
      <c r="B36" s="46" t="s">
        <v>1209</v>
      </c>
      <c r="C36" s="27">
        <v>5145.8</v>
      </c>
      <c r="D36" s="27">
        <v>5145.8</v>
      </c>
      <c r="E36" s="43">
        <f>#N/A</f>
        <v>0</v>
      </c>
      <c r="F36" s="44" t="s">
        <v>129</v>
      </c>
      <c r="G36" s="26" t="s">
        <v>834</v>
      </c>
      <c r="H36" s="26" t="s">
        <v>831</v>
      </c>
      <c r="I36" s="26" t="s">
        <v>97</v>
      </c>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row>
    <row r="37" spans="1:51" s="13" customFormat="1" ht="168.75">
      <c r="A37" s="24">
        <v>31</v>
      </c>
      <c r="B37" s="46" t="s">
        <v>1210</v>
      </c>
      <c r="C37" s="27">
        <v>3030</v>
      </c>
      <c r="D37" s="27">
        <v>3030</v>
      </c>
      <c r="E37" s="43">
        <f>#N/A</f>
        <v>0</v>
      </c>
      <c r="F37" s="44" t="s">
        <v>129</v>
      </c>
      <c r="G37" s="26" t="s">
        <v>834</v>
      </c>
      <c r="H37" s="26" t="s">
        <v>831</v>
      </c>
      <c r="I37" s="26" t="s">
        <v>97</v>
      </c>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row>
    <row r="38" spans="1:51" s="13" customFormat="1" ht="251.25" customHeight="1">
      <c r="A38" s="24">
        <v>32</v>
      </c>
      <c r="B38" s="46" t="s">
        <v>2769</v>
      </c>
      <c r="C38" s="27">
        <v>4146</v>
      </c>
      <c r="D38" s="27">
        <v>4146</v>
      </c>
      <c r="E38" s="43">
        <f>#N/A</f>
        <v>0</v>
      </c>
      <c r="F38" s="44" t="s">
        <v>3071</v>
      </c>
      <c r="G38" s="26" t="s">
        <v>834</v>
      </c>
      <c r="H38" s="26" t="s">
        <v>2767</v>
      </c>
      <c r="I38" s="26" t="s">
        <v>97</v>
      </c>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row>
    <row r="39" spans="1:51" s="13" customFormat="1" ht="168.75">
      <c r="A39" s="24">
        <v>33</v>
      </c>
      <c r="B39" s="46" t="s">
        <v>1211</v>
      </c>
      <c r="C39" s="27">
        <v>4993</v>
      </c>
      <c r="D39" s="27">
        <v>4993</v>
      </c>
      <c r="E39" s="43">
        <f>#N/A</f>
        <v>0</v>
      </c>
      <c r="F39" s="44" t="s">
        <v>129</v>
      </c>
      <c r="G39" s="26" t="s">
        <v>834</v>
      </c>
      <c r="H39" s="26" t="s">
        <v>831</v>
      </c>
      <c r="I39" s="26" t="s">
        <v>97</v>
      </c>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row>
    <row r="40" spans="1:51" s="13" customFormat="1" ht="168.75">
      <c r="A40" s="24">
        <v>34</v>
      </c>
      <c r="B40" s="46" t="s">
        <v>516</v>
      </c>
      <c r="C40" s="27">
        <v>6555</v>
      </c>
      <c r="D40" s="27">
        <v>6555</v>
      </c>
      <c r="E40" s="43">
        <f>#N/A</f>
        <v>0</v>
      </c>
      <c r="F40" s="44" t="s">
        <v>129</v>
      </c>
      <c r="G40" s="26" t="s">
        <v>834</v>
      </c>
      <c r="H40" s="26" t="s">
        <v>831</v>
      </c>
      <c r="I40" s="26" t="s">
        <v>97</v>
      </c>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row>
    <row r="41" spans="1:51" s="13" customFormat="1" ht="243.75">
      <c r="A41" s="24">
        <v>35</v>
      </c>
      <c r="B41" s="46" t="s">
        <v>2768</v>
      </c>
      <c r="C41" s="27">
        <v>20042</v>
      </c>
      <c r="D41" s="27">
        <v>20042</v>
      </c>
      <c r="E41" s="43">
        <f>#N/A</f>
        <v>0</v>
      </c>
      <c r="F41" s="44" t="s">
        <v>3072</v>
      </c>
      <c r="G41" s="26" t="s">
        <v>834</v>
      </c>
      <c r="H41" s="26" t="s">
        <v>2767</v>
      </c>
      <c r="I41" s="26" t="s">
        <v>97</v>
      </c>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row>
    <row r="42" spans="1:51" s="13" customFormat="1" ht="168.75">
      <c r="A42" s="24">
        <v>36</v>
      </c>
      <c r="B42" s="46" t="s">
        <v>517</v>
      </c>
      <c r="C42" s="27">
        <v>10123</v>
      </c>
      <c r="D42" s="27">
        <v>10123</v>
      </c>
      <c r="E42" s="43">
        <f>#N/A</f>
        <v>0</v>
      </c>
      <c r="F42" s="44" t="s">
        <v>129</v>
      </c>
      <c r="G42" s="26" t="s">
        <v>834</v>
      </c>
      <c r="H42" s="26" t="s">
        <v>831</v>
      </c>
      <c r="I42" s="26" t="s">
        <v>97</v>
      </c>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row>
    <row r="43" spans="1:51" s="13" customFormat="1" ht="168.75">
      <c r="A43" s="24">
        <v>37</v>
      </c>
      <c r="B43" s="46" t="s">
        <v>518</v>
      </c>
      <c r="C43" s="27">
        <v>7000</v>
      </c>
      <c r="D43" s="27">
        <v>7000</v>
      </c>
      <c r="E43" s="43">
        <f>#N/A</f>
        <v>0</v>
      </c>
      <c r="F43" s="44" t="s">
        <v>129</v>
      </c>
      <c r="G43" s="26" t="s">
        <v>834</v>
      </c>
      <c r="H43" s="26" t="s">
        <v>831</v>
      </c>
      <c r="I43" s="26" t="s">
        <v>97</v>
      </c>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row>
    <row r="44" spans="1:51" s="13" customFormat="1" ht="168.75">
      <c r="A44" s="24">
        <v>38</v>
      </c>
      <c r="B44" s="46" t="s">
        <v>517</v>
      </c>
      <c r="C44" s="27">
        <v>9492.82</v>
      </c>
      <c r="D44" s="27">
        <v>9492.82</v>
      </c>
      <c r="E44" s="43">
        <f>#N/A</f>
        <v>0</v>
      </c>
      <c r="F44" s="44" t="s">
        <v>129</v>
      </c>
      <c r="G44" s="26" t="s">
        <v>834</v>
      </c>
      <c r="H44" s="26" t="s">
        <v>831</v>
      </c>
      <c r="I44" s="26" t="s">
        <v>97</v>
      </c>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row>
    <row r="45" spans="1:51" s="13" customFormat="1" ht="243.75">
      <c r="A45" s="24">
        <v>39</v>
      </c>
      <c r="B45" s="46" t="s">
        <v>2770</v>
      </c>
      <c r="C45" s="27">
        <v>12255</v>
      </c>
      <c r="D45" s="27">
        <v>12255</v>
      </c>
      <c r="E45" s="43">
        <f>#N/A</f>
        <v>0</v>
      </c>
      <c r="F45" s="44" t="s">
        <v>3073</v>
      </c>
      <c r="G45" s="26" t="s">
        <v>834</v>
      </c>
      <c r="H45" s="26" t="s">
        <v>2767</v>
      </c>
      <c r="I45" s="26" t="s">
        <v>97</v>
      </c>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row>
    <row r="46" spans="1:51" s="13" customFormat="1" ht="168.75">
      <c r="A46" s="24">
        <v>40</v>
      </c>
      <c r="B46" s="46" t="s">
        <v>519</v>
      </c>
      <c r="C46" s="27">
        <v>12637</v>
      </c>
      <c r="D46" s="27">
        <v>12637</v>
      </c>
      <c r="E46" s="43">
        <f>#N/A</f>
        <v>0</v>
      </c>
      <c r="F46" s="44" t="s">
        <v>129</v>
      </c>
      <c r="G46" s="26" t="s">
        <v>834</v>
      </c>
      <c r="H46" s="26" t="s">
        <v>831</v>
      </c>
      <c r="I46" s="26" t="s">
        <v>97</v>
      </c>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row>
    <row r="47" spans="1:51" s="13" customFormat="1" ht="168.75">
      <c r="A47" s="24">
        <v>41</v>
      </c>
      <c r="B47" s="46" t="s">
        <v>2776</v>
      </c>
      <c r="C47" s="27">
        <v>5690</v>
      </c>
      <c r="D47" s="27">
        <v>5690</v>
      </c>
      <c r="E47" s="43">
        <f>#N/A</f>
        <v>0</v>
      </c>
      <c r="F47" s="44" t="s">
        <v>2766</v>
      </c>
      <c r="G47" s="26" t="s">
        <v>834</v>
      </c>
      <c r="H47" s="26" t="s">
        <v>2767</v>
      </c>
      <c r="I47" s="26" t="s">
        <v>97</v>
      </c>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row>
    <row r="48" spans="1:51" s="13" customFormat="1" ht="168.75">
      <c r="A48" s="24">
        <v>42</v>
      </c>
      <c r="B48" s="46" t="s">
        <v>2784</v>
      </c>
      <c r="C48" s="27">
        <v>282</v>
      </c>
      <c r="D48" s="27">
        <v>282</v>
      </c>
      <c r="E48" s="43">
        <f>#N/A</f>
        <v>0</v>
      </c>
      <c r="F48" s="44" t="s">
        <v>2766</v>
      </c>
      <c r="G48" s="26" t="s">
        <v>834</v>
      </c>
      <c r="H48" s="26" t="s">
        <v>2767</v>
      </c>
      <c r="I48" s="26" t="s">
        <v>97</v>
      </c>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row>
    <row r="49" spans="1:9" ht="168.75">
      <c r="A49" s="24">
        <v>43</v>
      </c>
      <c r="B49" s="46" t="s">
        <v>520</v>
      </c>
      <c r="C49" s="27">
        <v>4532</v>
      </c>
      <c r="D49" s="27">
        <v>4532</v>
      </c>
      <c r="E49" s="43">
        <f>#N/A</f>
        <v>0</v>
      </c>
      <c r="F49" s="44" t="s">
        <v>129</v>
      </c>
      <c r="G49" s="26" t="s">
        <v>834</v>
      </c>
      <c r="H49" s="26" t="s">
        <v>831</v>
      </c>
      <c r="I49" s="26" t="s">
        <v>97</v>
      </c>
    </row>
    <row r="50" spans="1:51" s="13" customFormat="1" ht="168.75">
      <c r="A50" s="24">
        <v>44</v>
      </c>
      <c r="B50" s="46" t="s">
        <v>521</v>
      </c>
      <c r="C50" s="27">
        <v>19000</v>
      </c>
      <c r="D50" s="27">
        <v>19000</v>
      </c>
      <c r="E50" s="43">
        <f>#N/A</f>
        <v>0</v>
      </c>
      <c r="F50" s="44" t="s">
        <v>129</v>
      </c>
      <c r="G50" s="26" t="s">
        <v>834</v>
      </c>
      <c r="H50" s="26" t="s">
        <v>831</v>
      </c>
      <c r="I50" s="26" t="s">
        <v>97</v>
      </c>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row>
    <row r="51" spans="1:51" s="13" customFormat="1" ht="168.75">
      <c r="A51" s="24">
        <v>45</v>
      </c>
      <c r="B51" s="46" t="s">
        <v>521</v>
      </c>
      <c r="C51" s="27">
        <v>19000</v>
      </c>
      <c r="D51" s="27">
        <v>19000</v>
      </c>
      <c r="E51" s="43">
        <f>#N/A</f>
        <v>0</v>
      </c>
      <c r="F51" s="44" t="s">
        <v>129</v>
      </c>
      <c r="G51" s="26" t="s">
        <v>834</v>
      </c>
      <c r="H51" s="26" t="s">
        <v>831</v>
      </c>
      <c r="I51" s="26" t="s">
        <v>97</v>
      </c>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row>
    <row r="52" spans="1:51" s="13" customFormat="1" ht="168.75">
      <c r="A52" s="24">
        <v>46</v>
      </c>
      <c r="B52" s="46" t="s">
        <v>522</v>
      </c>
      <c r="C52" s="27">
        <v>18700</v>
      </c>
      <c r="D52" s="27">
        <v>18700</v>
      </c>
      <c r="E52" s="43">
        <f>#N/A</f>
        <v>0</v>
      </c>
      <c r="F52" s="44" t="s">
        <v>129</v>
      </c>
      <c r="G52" s="26" t="s">
        <v>834</v>
      </c>
      <c r="H52" s="26" t="s">
        <v>831</v>
      </c>
      <c r="I52" s="26" t="s">
        <v>97</v>
      </c>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51" s="13" customFormat="1" ht="168.75">
      <c r="A53" s="24">
        <v>47</v>
      </c>
      <c r="B53" s="46" t="s">
        <v>522</v>
      </c>
      <c r="C53" s="27">
        <v>18700</v>
      </c>
      <c r="D53" s="27">
        <v>18700</v>
      </c>
      <c r="E53" s="43">
        <f>#N/A</f>
        <v>0</v>
      </c>
      <c r="F53" s="44" t="s">
        <v>129</v>
      </c>
      <c r="G53" s="26" t="s">
        <v>834</v>
      </c>
      <c r="H53" s="26" t="s">
        <v>831</v>
      </c>
      <c r="I53" s="26" t="s">
        <v>97</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row>
    <row r="54" spans="1:51" s="13" customFormat="1" ht="168.75">
      <c r="A54" s="24">
        <v>48</v>
      </c>
      <c r="B54" s="46" t="s">
        <v>523</v>
      </c>
      <c r="C54" s="27">
        <v>24000</v>
      </c>
      <c r="D54" s="27">
        <v>11999.82</v>
      </c>
      <c r="E54" s="43">
        <f>#N/A</f>
        <v>12000.18</v>
      </c>
      <c r="F54" s="44" t="s">
        <v>129</v>
      </c>
      <c r="G54" s="26" t="s">
        <v>834</v>
      </c>
      <c r="H54" s="26" t="s">
        <v>831</v>
      </c>
      <c r="I54" s="26" t="s">
        <v>97</v>
      </c>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row>
    <row r="55" spans="1:51" s="13" customFormat="1" ht="168.75">
      <c r="A55" s="24">
        <v>49</v>
      </c>
      <c r="B55" s="46" t="s">
        <v>524</v>
      </c>
      <c r="C55" s="27">
        <v>7000</v>
      </c>
      <c r="D55" s="27">
        <v>7000</v>
      </c>
      <c r="E55" s="43">
        <f>#N/A</f>
        <v>0</v>
      </c>
      <c r="F55" s="44" t="s">
        <v>129</v>
      </c>
      <c r="G55" s="26" t="s">
        <v>834</v>
      </c>
      <c r="H55" s="26" t="s">
        <v>831</v>
      </c>
      <c r="I55" s="26" t="s">
        <v>97</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51" s="13" customFormat="1" ht="168.75">
      <c r="A56" s="24">
        <v>50</v>
      </c>
      <c r="B56" s="46" t="s">
        <v>525</v>
      </c>
      <c r="C56" s="27">
        <v>13670</v>
      </c>
      <c r="D56" s="27">
        <v>13670</v>
      </c>
      <c r="E56" s="43">
        <f>#N/A</f>
        <v>0</v>
      </c>
      <c r="F56" s="44" t="s">
        <v>129</v>
      </c>
      <c r="G56" s="26" t="s">
        <v>834</v>
      </c>
      <c r="H56" s="26" t="s">
        <v>831</v>
      </c>
      <c r="I56" s="26" t="s">
        <v>97</v>
      </c>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51" s="13" customFormat="1" ht="168.75">
      <c r="A57" s="24">
        <v>51</v>
      </c>
      <c r="B57" s="46" t="s">
        <v>526</v>
      </c>
      <c r="C57" s="27">
        <v>6850</v>
      </c>
      <c r="D57" s="27">
        <v>6850</v>
      </c>
      <c r="E57" s="43">
        <f>#N/A</f>
        <v>0</v>
      </c>
      <c r="F57" s="44" t="s">
        <v>129</v>
      </c>
      <c r="G57" s="26" t="s">
        <v>834</v>
      </c>
      <c r="H57" s="26" t="s">
        <v>831</v>
      </c>
      <c r="I57" s="26" t="s">
        <v>97</v>
      </c>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51" s="13" customFormat="1" ht="168.75">
      <c r="A58" s="24">
        <v>52</v>
      </c>
      <c r="B58" s="46" t="s">
        <v>526</v>
      </c>
      <c r="C58" s="27">
        <v>6850</v>
      </c>
      <c r="D58" s="27">
        <v>6850</v>
      </c>
      <c r="E58" s="43">
        <f>#N/A</f>
        <v>0</v>
      </c>
      <c r="F58" s="44" t="s">
        <v>129</v>
      </c>
      <c r="G58" s="26" t="s">
        <v>834</v>
      </c>
      <c r="H58" s="26" t="s">
        <v>831</v>
      </c>
      <c r="I58" s="26" t="s">
        <v>97</v>
      </c>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51" s="13" customFormat="1" ht="168.75">
      <c r="A59" s="24">
        <v>53</v>
      </c>
      <c r="B59" s="46" t="s">
        <v>527</v>
      </c>
      <c r="C59" s="27">
        <v>5300</v>
      </c>
      <c r="D59" s="27">
        <v>5300</v>
      </c>
      <c r="E59" s="43">
        <f>#N/A</f>
        <v>0</v>
      </c>
      <c r="F59" s="44" t="s">
        <v>129</v>
      </c>
      <c r="G59" s="26" t="s">
        <v>834</v>
      </c>
      <c r="H59" s="26" t="s">
        <v>831</v>
      </c>
      <c r="I59" s="26" t="s">
        <v>97</v>
      </c>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51" s="13" customFormat="1" ht="168.75">
      <c r="A60" s="24">
        <v>54</v>
      </c>
      <c r="B60" s="46" t="s">
        <v>528</v>
      </c>
      <c r="C60" s="27">
        <v>3300</v>
      </c>
      <c r="D60" s="27">
        <v>3300</v>
      </c>
      <c r="E60" s="43">
        <f>#N/A</f>
        <v>0</v>
      </c>
      <c r="F60" s="44" t="s">
        <v>129</v>
      </c>
      <c r="G60" s="26" t="s">
        <v>834</v>
      </c>
      <c r="H60" s="26" t="s">
        <v>831</v>
      </c>
      <c r="I60" s="26" t="s">
        <v>97</v>
      </c>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row>
    <row r="61" spans="1:51" s="13" customFormat="1" ht="168.75">
      <c r="A61" s="24">
        <v>55</v>
      </c>
      <c r="B61" s="46" t="s">
        <v>832</v>
      </c>
      <c r="C61" s="27">
        <v>7733.62</v>
      </c>
      <c r="D61" s="27">
        <v>7733.62</v>
      </c>
      <c r="E61" s="43">
        <f>#N/A</f>
        <v>0</v>
      </c>
      <c r="F61" s="44" t="s">
        <v>129</v>
      </c>
      <c r="G61" s="26" t="s">
        <v>834</v>
      </c>
      <c r="H61" s="26" t="s">
        <v>831</v>
      </c>
      <c r="I61" s="26" t="s">
        <v>97</v>
      </c>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row>
    <row r="62" spans="1:51" s="13" customFormat="1" ht="168.75">
      <c r="A62" s="24">
        <v>56</v>
      </c>
      <c r="B62" s="46" t="s">
        <v>529</v>
      </c>
      <c r="C62" s="27">
        <v>9680</v>
      </c>
      <c r="D62" s="27">
        <v>9680</v>
      </c>
      <c r="E62" s="43">
        <f>#N/A</f>
        <v>0</v>
      </c>
      <c r="F62" s="44" t="s">
        <v>129</v>
      </c>
      <c r="G62" s="26" t="s">
        <v>834</v>
      </c>
      <c r="H62" s="26" t="s">
        <v>831</v>
      </c>
      <c r="I62" s="26" t="s">
        <v>97</v>
      </c>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row>
    <row r="63" spans="1:51" s="13" customFormat="1" ht="168.75">
      <c r="A63" s="24">
        <v>57</v>
      </c>
      <c r="B63" s="46" t="s">
        <v>530</v>
      </c>
      <c r="C63" s="27">
        <v>23300</v>
      </c>
      <c r="D63" s="27">
        <v>23300</v>
      </c>
      <c r="E63" s="43">
        <f>#N/A</f>
        <v>0</v>
      </c>
      <c r="F63" s="44" t="s">
        <v>129</v>
      </c>
      <c r="G63" s="26" t="s">
        <v>834</v>
      </c>
      <c r="H63" s="26" t="s">
        <v>831</v>
      </c>
      <c r="I63" s="26" t="s">
        <v>97</v>
      </c>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row>
    <row r="64" spans="1:51" s="13" customFormat="1" ht="168.75">
      <c r="A64" s="24">
        <v>58</v>
      </c>
      <c r="B64" s="46" t="s">
        <v>531</v>
      </c>
      <c r="C64" s="27">
        <v>9500</v>
      </c>
      <c r="D64" s="27">
        <v>9500</v>
      </c>
      <c r="E64" s="43">
        <f>#N/A</f>
        <v>0</v>
      </c>
      <c r="F64" s="44" t="s">
        <v>129</v>
      </c>
      <c r="G64" s="26" t="s">
        <v>834</v>
      </c>
      <c r="H64" s="26" t="s">
        <v>831</v>
      </c>
      <c r="I64" s="26" t="s">
        <v>97</v>
      </c>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row>
    <row r="65" spans="1:51" s="13" customFormat="1" ht="168.75">
      <c r="A65" s="24">
        <v>59</v>
      </c>
      <c r="B65" s="46" t="s">
        <v>532</v>
      </c>
      <c r="C65" s="27">
        <v>20400</v>
      </c>
      <c r="D65" s="27">
        <v>20400</v>
      </c>
      <c r="E65" s="43">
        <f>#N/A</f>
        <v>0</v>
      </c>
      <c r="F65" s="44" t="s">
        <v>129</v>
      </c>
      <c r="G65" s="26" t="s">
        <v>834</v>
      </c>
      <c r="H65" s="26" t="s">
        <v>831</v>
      </c>
      <c r="I65" s="26" t="s">
        <v>97</v>
      </c>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row>
    <row r="66" spans="1:51" s="13" customFormat="1" ht="168.75">
      <c r="A66" s="24">
        <v>60</v>
      </c>
      <c r="B66" s="46" t="s">
        <v>533</v>
      </c>
      <c r="C66" s="27">
        <v>60180</v>
      </c>
      <c r="D66" s="27">
        <v>60180</v>
      </c>
      <c r="E66" s="43">
        <f>#N/A</f>
        <v>0</v>
      </c>
      <c r="F66" s="44" t="s">
        <v>129</v>
      </c>
      <c r="G66" s="26" t="s">
        <v>834</v>
      </c>
      <c r="H66" s="26" t="s">
        <v>831</v>
      </c>
      <c r="I66" s="26" t="s">
        <v>97</v>
      </c>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row>
    <row r="67" spans="1:51" s="13" customFormat="1" ht="168.75">
      <c r="A67" s="24">
        <v>61</v>
      </c>
      <c r="B67" s="46" t="s">
        <v>534</v>
      </c>
      <c r="C67" s="27">
        <v>6850</v>
      </c>
      <c r="D67" s="27">
        <v>6850</v>
      </c>
      <c r="E67" s="43">
        <f>#N/A</f>
        <v>0</v>
      </c>
      <c r="F67" s="44" t="s">
        <v>129</v>
      </c>
      <c r="G67" s="26" t="s">
        <v>834</v>
      </c>
      <c r="H67" s="26" t="s">
        <v>831</v>
      </c>
      <c r="I67" s="26" t="s">
        <v>97</v>
      </c>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row>
    <row r="68" spans="1:51" s="13" customFormat="1" ht="168.75">
      <c r="A68" s="24">
        <v>62</v>
      </c>
      <c r="B68" s="46" t="s">
        <v>535</v>
      </c>
      <c r="C68" s="27">
        <v>9850</v>
      </c>
      <c r="D68" s="27">
        <v>9850</v>
      </c>
      <c r="E68" s="43">
        <f>#N/A</f>
        <v>0</v>
      </c>
      <c r="F68" s="44" t="s">
        <v>129</v>
      </c>
      <c r="G68" s="26" t="s">
        <v>834</v>
      </c>
      <c r="H68" s="26" t="s">
        <v>831</v>
      </c>
      <c r="I68" s="26" t="s">
        <v>97</v>
      </c>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51" s="13" customFormat="1" ht="168.75">
      <c r="A69" s="24">
        <v>63</v>
      </c>
      <c r="B69" s="46" t="s">
        <v>535</v>
      </c>
      <c r="C69" s="27">
        <v>9850</v>
      </c>
      <c r="D69" s="27">
        <v>9850</v>
      </c>
      <c r="E69" s="43">
        <f>#N/A</f>
        <v>0</v>
      </c>
      <c r="F69" s="44" t="s">
        <v>129</v>
      </c>
      <c r="G69" s="26" t="s">
        <v>834</v>
      </c>
      <c r="H69" s="26" t="s">
        <v>831</v>
      </c>
      <c r="I69" s="26" t="s">
        <v>97</v>
      </c>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row>
    <row r="70" spans="1:51" s="13" customFormat="1" ht="168.75">
      <c r="A70" s="24">
        <v>64</v>
      </c>
      <c r="B70" s="46" t="s">
        <v>536</v>
      </c>
      <c r="C70" s="27">
        <v>18000</v>
      </c>
      <c r="D70" s="27">
        <v>18000</v>
      </c>
      <c r="E70" s="43">
        <f>#N/A</f>
        <v>0</v>
      </c>
      <c r="F70" s="44" t="s">
        <v>129</v>
      </c>
      <c r="G70" s="26" t="s">
        <v>834</v>
      </c>
      <c r="H70" s="26" t="s">
        <v>831</v>
      </c>
      <c r="I70" s="26" t="s">
        <v>97</v>
      </c>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row>
    <row r="71" spans="1:51" s="13" customFormat="1" ht="168.75">
      <c r="A71" s="24">
        <v>65</v>
      </c>
      <c r="B71" s="46" t="s">
        <v>537</v>
      </c>
      <c r="C71" s="27">
        <v>8395</v>
      </c>
      <c r="D71" s="27">
        <v>8395</v>
      </c>
      <c r="E71" s="43">
        <f>#N/A</f>
        <v>0</v>
      </c>
      <c r="F71" s="44" t="s">
        <v>129</v>
      </c>
      <c r="G71" s="26" t="s">
        <v>834</v>
      </c>
      <c r="H71" s="26" t="s">
        <v>831</v>
      </c>
      <c r="I71" s="26" t="s">
        <v>97</v>
      </c>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row>
    <row r="72" spans="1:51" s="13" customFormat="1" ht="168.75">
      <c r="A72" s="24">
        <v>66</v>
      </c>
      <c r="B72" s="46" t="s">
        <v>538</v>
      </c>
      <c r="C72" s="27">
        <v>11609</v>
      </c>
      <c r="D72" s="27">
        <v>11609</v>
      </c>
      <c r="E72" s="43">
        <f>#N/A</f>
        <v>0</v>
      </c>
      <c r="F72" s="44" t="s">
        <v>129</v>
      </c>
      <c r="G72" s="26" t="s">
        <v>834</v>
      </c>
      <c r="H72" s="26" t="s">
        <v>831</v>
      </c>
      <c r="I72" s="26" t="s">
        <v>97</v>
      </c>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row>
    <row r="73" spans="1:51" s="13" customFormat="1" ht="168.75">
      <c r="A73" s="24">
        <v>67</v>
      </c>
      <c r="B73" s="46" t="s">
        <v>539</v>
      </c>
      <c r="C73" s="27">
        <v>24960</v>
      </c>
      <c r="D73" s="27">
        <v>24960</v>
      </c>
      <c r="E73" s="43">
        <f>#N/A</f>
        <v>0</v>
      </c>
      <c r="F73" s="44" t="s">
        <v>129</v>
      </c>
      <c r="G73" s="26" t="s">
        <v>834</v>
      </c>
      <c r="H73" s="26" t="s">
        <v>831</v>
      </c>
      <c r="I73" s="26" t="s">
        <v>97</v>
      </c>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row>
    <row r="74" spans="1:51" s="13" customFormat="1" ht="168.75">
      <c r="A74" s="24">
        <v>68</v>
      </c>
      <c r="B74" s="46" t="s">
        <v>540</v>
      </c>
      <c r="C74" s="27">
        <v>26801.4</v>
      </c>
      <c r="D74" s="27">
        <v>20246.14</v>
      </c>
      <c r="E74" s="43">
        <f>#N/A</f>
        <v>6555.260000000002</v>
      </c>
      <c r="F74" s="44" t="s">
        <v>129</v>
      </c>
      <c r="G74" s="26" t="s">
        <v>834</v>
      </c>
      <c r="H74" s="26" t="s">
        <v>831</v>
      </c>
      <c r="I74" s="26" t="s">
        <v>97</v>
      </c>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row>
    <row r="75" spans="1:51" s="13" customFormat="1" ht="168.75">
      <c r="A75" s="24">
        <v>69</v>
      </c>
      <c r="B75" s="46" t="s">
        <v>540</v>
      </c>
      <c r="C75" s="27">
        <v>29882.4</v>
      </c>
      <c r="D75" s="27">
        <v>24147.3</v>
      </c>
      <c r="E75" s="43">
        <f>#N/A</f>
        <v>5735.100000000002</v>
      </c>
      <c r="F75" s="44" t="s">
        <v>129</v>
      </c>
      <c r="G75" s="26" t="s">
        <v>834</v>
      </c>
      <c r="H75" s="26" t="s">
        <v>831</v>
      </c>
      <c r="I75" s="26" t="s">
        <v>97</v>
      </c>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row>
    <row r="76" spans="1:51" s="13" customFormat="1" ht="168.75">
      <c r="A76" s="24">
        <v>70</v>
      </c>
      <c r="B76" s="46" t="s">
        <v>541</v>
      </c>
      <c r="C76" s="27">
        <v>5800</v>
      </c>
      <c r="D76" s="27">
        <v>5800</v>
      </c>
      <c r="E76" s="43">
        <f>#N/A</f>
        <v>0</v>
      </c>
      <c r="F76" s="44" t="s">
        <v>129</v>
      </c>
      <c r="G76" s="26" t="s">
        <v>834</v>
      </c>
      <c r="H76" s="26" t="s">
        <v>831</v>
      </c>
      <c r="I76" s="26" t="s">
        <v>97</v>
      </c>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row>
    <row r="77" spans="1:51" s="13" customFormat="1" ht="168.75">
      <c r="A77" s="24">
        <v>71</v>
      </c>
      <c r="B77" s="46" t="s">
        <v>830</v>
      </c>
      <c r="C77" s="27">
        <v>15020</v>
      </c>
      <c r="D77" s="27">
        <v>15020</v>
      </c>
      <c r="E77" s="43">
        <f>#N/A</f>
        <v>0</v>
      </c>
      <c r="F77" s="44" t="s">
        <v>129</v>
      </c>
      <c r="G77" s="26" t="s">
        <v>834</v>
      </c>
      <c r="H77" s="26" t="s">
        <v>831</v>
      </c>
      <c r="I77" s="26" t="s">
        <v>97</v>
      </c>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row>
    <row r="78" spans="1:51" s="13" customFormat="1" ht="168.75">
      <c r="A78" s="24">
        <v>72</v>
      </c>
      <c r="B78" s="46" t="s">
        <v>542</v>
      </c>
      <c r="C78" s="27">
        <v>4800</v>
      </c>
      <c r="D78" s="27">
        <v>4800</v>
      </c>
      <c r="E78" s="43">
        <f>#N/A</f>
        <v>0</v>
      </c>
      <c r="F78" s="44" t="s">
        <v>129</v>
      </c>
      <c r="G78" s="26" t="s">
        <v>834</v>
      </c>
      <c r="H78" s="26" t="s">
        <v>831</v>
      </c>
      <c r="I78" s="26" t="s">
        <v>97</v>
      </c>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row>
    <row r="79" spans="1:51" s="13" customFormat="1" ht="168.75">
      <c r="A79" s="24">
        <v>73</v>
      </c>
      <c r="B79" s="46" t="s">
        <v>543</v>
      </c>
      <c r="C79" s="27">
        <v>10200</v>
      </c>
      <c r="D79" s="27">
        <v>10200</v>
      </c>
      <c r="E79" s="43">
        <f>#N/A</f>
        <v>0</v>
      </c>
      <c r="F79" s="44" t="s">
        <v>129</v>
      </c>
      <c r="G79" s="26" t="s">
        <v>834</v>
      </c>
      <c r="H79" s="26" t="s">
        <v>831</v>
      </c>
      <c r="I79" s="26" t="s">
        <v>97</v>
      </c>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row>
    <row r="80" spans="1:51" s="13" customFormat="1" ht="168.75">
      <c r="A80" s="24">
        <v>74</v>
      </c>
      <c r="B80" s="46" t="s">
        <v>544</v>
      </c>
      <c r="C80" s="27">
        <v>32140</v>
      </c>
      <c r="D80" s="27">
        <v>32140</v>
      </c>
      <c r="E80" s="43">
        <f>#N/A</f>
        <v>0</v>
      </c>
      <c r="F80" s="44" t="s">
        <v>129</v>
      </c>
      <c r="G80" s="26" t="s">
        <v>834</v>
      </c>
      <c r="H80" s="26" t="s">
        <v>831</v>
      </c>
      <c r="I80" s="26" t="s">
        <v>97</v>
      </c>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row>
    <row r="81" spans="1:51" s="13" customFormat="1" ht="168.75">
      <c r="A81" s="24">
        <v>75</v>
      </c>
      <c r="B81" s="46" t="s">
        <v>1342</v>
      </c>
      <c r="C81" s="27">
        <v>85095</v>
      </c>
      <c r="D81" s="27">
        <v>46361.25</v>
      </c>
      <c r="E81" s="43">
        <f>#N/A</f>
        <v>38733.75</v>
      </c>
      <c r="F81" s="44" t="s">
        <v>129</v>
      </c>
      <c r="G81" s="26" t="s">
        <v>834</v>
      </c>
      <c r="H81" s="26" t="s">
        <v>831</v>
      </c>
      <c r="I81" s="26" t="s">
        <v>97</v>
      </c>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row>
    <row r="82" spans="1:51" s="13" customFormat="1" ht="168.75">
      <c r="A82" s="24">
        <v>76</v>
      </c>
      <c r="B82" s="47" t="s">
        <v>1343</v>
      </c>
      <c r="C82" s="27">
        <v>12500</v>
      </c>
      <c r="D82" s="27">
        <v>12500</v>
      </c>
      <c r="E82" s="43">
        <f>#N/A</f>
        <v>0</v>
      </c>
      <c r="F82" s="44" t="s">
        <v>129</v>
      </c>
      <c r="G82" s="26" t="s">
        <v>834</v>
      </c>
      <c r="H82" s="26" t="s">
        <v>831</v>
      </c>
      <c r="I82" s="26" t="s">
        <v>97</v>
      </c>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row>
    <row r="83" spans="1:51" s="13" customFormat="1" ht="168.75">
      <c r="A83" s="24">
        <v>77</v>
      </c>
      <c r="B83" s="46" t="s">
        <v>1344</v>
      </c>
      <c r="C83" s="27">
        <v>9500</v>
      </c>
      <c r="D83" s="27">
        <v>2850.12</v>
      </c>
      <c r="E83" s="43">
        <f>#N/A</f>
        <v>6649.88</v>
      </c>
      <c r="F83" s="44" t="s">
        <v>129</v>
      </c>
      <c r="G83" s="26" t="s">
        <v>834</v>
      </c>
      <c r="H83" s="26" t="s">
        <v>831</v>
      </c>
      <c r="I83" s="26" t="s">
        <v>97</v>
      </c>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row>
    <row r="84" spans="1:51" s="13" customFormat="1" ht="168.75">
      <c r="A84" s="24">
        <v>78</v>
      </c>
      <c r="B84" s="46" t="s">
        <v>1345</v>
      </c>
      <c r="C84" s="27">
        <v>12580</v>
      </c>
      <c r="D84" s="27">
        <v>12580</v>
      </c>
      <c r="E84" s="43">
        <f>#N/A</f>
        <v>0</v>
      </c>
      <c r="F84" s="44" t="s">
        <v>129</v>
      </c>
      <c r="G84" s="26" t="s">
        <v>834</v>
      </c>
      <c r="H84" s="26" t="s">
        <v>831</v>
      </c>
      <c r="I84" s="26" t="s">
        <v>97</v>
      </c>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row>
    <row r="85" spans="1:51" s="13" customFormat="1" ht="168.75">
      <c r="A85" s="24">
        <v>79</v>
      </c>
      <c r="B85" s="46" t="s">
        <v>1206</v>
      </c>
      <c r="C85" s="27">
        <v>22590</v>
      </c>
      <c r="D85" s="27">
        <v>8099.3</v>
      </c>
      <c r="E85" s="43">
        <f>#N/A</f>
        <v>14490.7</v>
      </c>
      <c r="F85" s="44" t="s">
        <v>129</v>
      </c>
      <c r="G85" s="26" t="s">
        <v>834</v>
      </c>
      <c r="H85" s="26" t="s">
        <v>831</v>
      </c>
      <c r="I85" s="26" t="s">
        <v>97</v>
      </c>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row>
    <row r="86" spans="1:51" s="13" customFormat="1" ht="168.75">
      <c r="A86" s="24">
        <v>80</v>
      </c>
      <c r="B86" s="46" t="s">
        <v>637</v>
      </c>
      <c r="C86" s="27">
        <v>12000</v>
      </c>
      <c r="D86" s="27">
        <v>12000</v>
      </c>
      <c r="E86" s="43">
        <f>#N/A</f>
        <v>0</v>
      </c>
      <c r="F86" s="44" t="s">
        <v>129</v>
      </c>
      <c r="G86" s="26" t="s">
        <v>834</v>
      </c>
      <c r="H86" s="26" t="s">
        <v>831</v>
      </c>
      <c r="I86" s="26" t="s">
        <v>97</v>
      </c>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row>
    <row r="87" spans="1:51" s="13" customFormat="1" ht="258.75" customHeight="1">
      <c r="A87" s="97">
        <v>81</v>
      </c>
      <c r="B87" s="106" t="s">
        <v>638</v>
      </c>
      <c r="C87" s="99">
        <v>3500</v>
      </c>
      <c r="D87" s="99">
        <v>3500</v>
      </c>
      <c r="E87" s="100">
        <f>#N/A</f>
        <v>0</v>
      </c>
      <c r="F87" s="98" t="s">
        <v>129</v>
      </c>
      <c r="G87" s="101" t="s">
        <v>2943</v>
      </c>
      <c r="H87" s="101" t="s">
        <v>831</v>
      </c>
      <c r="I87" s="101" t="s">
        <v>97</v>
      </c>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row>
    <row r="88" spans="1:51" s="13" customFormat="1" ht="168.75">
      <c r="A88" s="24">
        <v>82</v>
      </c>
      <c r="B88" s="46" t="s">
        <v>639</v>
      </c>
      <c r="C88" s="27">
        <v>10900</v>
      </c>
      <c r="D88" s="27">
        <v>10900</v>
      </c>
      <c r="E88" s="43">
        <f>#N/A</f>
        <v>0</v>
      </c>
      <c r="F88" s="44" t="s">
        <v>129</v>
      </c>
      <c r="G88" s="26" t="s">
        <v>834</v>
      </c>
      <c r="H88" s="26" t="s">
        <v>831</v>
      </c>
      <c r="I88" s="26" t="s">
        <v>97</v>
      </c>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row>
    <row r="89" spans="1:51" s="13" customFormat="1" ht="168.75">
      <c r="A89" s="24">
        <v>83</v>
      </c>
      <c r="B89" s="46" t="s">
        <v>640</v>
      </c>
      <c r="C89" s="27">
        <v>13887.17</v>
      </c>
      <c r="D89" s="27">
        <v>13887.17</v>
      </c>
      <c r="E89" s="43">
        <f>#N/A</f>
        <v>0</v>
      </c>
      <c r="F89" s="44" t="s">
        <v>129</v>
      </c>
      <c r="G89" s="26" t="s">
        <v>834</v>
      </c>
      <c r="H89" s="26" t="s">
        <v>831</v>
      </c>
      <c r="I89" s="26" t="s">
        <v>97</v>
      </c>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row>
    <row r="90" spans="1:51" s="13" customFormat="1" ht="168.75">
      <c r="A90" s="24">
        <v>84</v>
      </c>
      <c r="B90" s="46" t="s">
        <v>641</v>
      </c>
      <c r="C90" s="27">
        <v>6250</v>
      </c>
      <c r="D90" s="27">
        <v>6250</v>
      </c>
      <c r="E90" s="43">
        <f>#N/A</f>
        <v>0</v>
      </c>
      <c r="F90" s="44" t="s">
        <v>129</v>
      </c>
      <c r="G90" s="26" t="s">
        <v>834</v>
      </c>
      <c r="H90" s="26" t="s">
        <v>831</v>
      </c>
      <c r="I90" s="26" t="s">
        <v>97</v>
      </c>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row>
    <row r="91" spans="1:51" s="13" customFormat="1" ht="112.5">
      <c r="A91" s="24">
        <v>85</v>
      </c>
      <c r="B91" s="46" t="s">
        <v>1769</v>
      </c>
      <c r="C91" s="27">
        <v>1034333</v>
      </c>
      <c r="D91" s="27">
        <v>1034333</v>
      </c>
      <c r="E91" s="43">
        <f>#N/A</f>
        <v>0</v>
      </c>
      <c r="F91" s="44" t="s">
        <v>861</v>
      </c>
      <c r="G91" s="26" t="s">
        <v>834</v>
      </c>
      <c r="H91" s="26" t="s">
        <v>618</v>
      </c>
      <c r="I91" s="26" t="s">
        <v>97</v>
      </c>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row>
    <row r="92" spans="1:51" s="13" customFormat="1" ht="225">
      <c r="A92" s="24">
        <v>86</v>
      </c>
      <c r="B92" s="44" t="s">
        <v>1352</v>
      </c>
      <c r="C92" s="27">
        <v>442520</v>
      </c>
      <c r="D92" s="27">
        <v>442520</v>
      </c>
      <c r="E92" s="43">
        <f>#N/A</f>
        <v>0</v>
      </c>
      <c r="F92" s="44" t="s">
        <v>862</v>
      </c>
      <c r="G92" s="26" t="s">
        <v>834</v>
      </c>
      <c r="H92" s="26" t="s">
        <v>618</v>
      </c>
      <c r="I92" s="26" t="s">
        <v>97</v>
      </c>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row>
    <row r="93" spans="1:51" s="13" customFormat="1" ht="150">
      <c r="A93" s="24">
        <v>87</v>
      </c>
      <c r="B93" s="44" t="s">
        <v>1208</v>
      </c>
      <c r="C93" s="27">
        <v>53200</v>
      </c>
      <c r="D93" s="27">
        <v>29766.51</v>
      </c>
      <c r="E93" s="43">
        <f>#N/A</f>
        <v>23433.49</v>
      </c>
      <c r="F93" s="44" t="s">
        <v>2467</v>
      </c>
      <c r="G93" s="26" t="s">
        <v>834</v>
      </c>
      <c r="H93" s="26" t="s">
        <v>759</v>
      </c>
      <c r="I93" s="26" t="s">
        <v>97</v>
      </c>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row>
    <row r="94" spans="1:51" s="13" customFormat="1" ht="150">
      <c r="A94" s="24">
        <v>88</v>
      </c>
      <c r="B94" s="44" t="s">
        <v>475</v>
      </c>
      <c r="C94" s="27">
        <v>51324.16</v>
      </c>
      <c r="D94" s="27">
        <v>51324.16</v>
      </c>
      <c r="E94" s="43">
        <f>#N/A</f>
        <v>0</v>
      </c>
      <c r="F94" s="44" t="s">
        <v>2467</v>
      </c>
      <c r="G94" s="26" t="s">
        <v>834</v>
      </c>
      <c r="H94" s="26" t="s">
        <v>759</v>
      </c>
      <c r="I94" s="26" t="s">
        <v>97</v>
      </c>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row>
    <row r="95" spans="1:51" s="13" customFormat="1" ht="150">
      <c r="A95" s="24">
        <v>89</v>
      </c>
      <c r="B95" s="44" t="s">
        <v>476</v>
      </c>
      <c r="C95" s="27">
        <v>73383.33</v>
      </c>
      <c r="D95" s="27">
        <v>57483.82</v>
      </c>
      <c r="E95" s="43">
        <f>#N/A</f>
        <v>15899.510000000002</v>
      </c>
      <c r="F95" s="44" t="s">
        <v>2467</v>
      </c>
      <c r="G95" s="26" t="s">
        <v>834</v>
      </c>
      <c r="H95" s="26" t="s">
        <v>759</v>
      </c>
      <c r="I95" s="26" t="s">
        <v>97</v>
      </c>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row>
    <row r="96" spans="1:51" s="13" customFormat="1" ht="150">
      <c r="A96" s="24">
        <v>90</v>
      </c>
      <c r="B96" s="44" t="s">
        <v>1369</v>
      </c>
      <c r="C96" s="27">
        <v>10690</v>
      </c>
      <c r="D96" s="27">
        <v>10690</v>
      </c>
      <c r="E96" s="43">
        <f>#N/A</f>
        <v>0</v>
      </c>
      <c r="F96" s="44" t="s">
        <v>2467</v>
      </c>
      <c r="G96" s="26" t="s">
        <v>834</v>
      </c>
      <c r="H96" s="26" t="s">
        <v>759</v>
      </c>
      <c r="I96" s="26" t="s">
        <v>97</v>
      </c>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row>
    <row r="97" spans="1:51" s="13" customFormat="1" ht="112.5">
      <c r="A97" s="24">
        <v>91</v>
      </c>
      <c r="B97" s="44" t="s">
        <v>1371</v>
      </c>
      <c r="C97" s="27">
        <v>12790</v>
      </c>
      <c r="D97" s="27">
        <v>12790</v>
      </c>
      <c r="E97" s="43">
        <f>#N/A</f>
        <v>0</v>
      </c>
      <c r="F97" s="44" t="s">
        <v>1370</v>
      </c>
      <c r="G97" s="26" t="s">
        <v>834</v>
      </c>
      <c r="H97" s="26" t="s">
        <v>831</v>
      </c>
      <c r="I97" s="26" t="s">
        <v>97</v>
      </c>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row>
    <row r="98" spans="1:51" s="13" customFormat="1" ht="112.5">
      <c r="A98" s="24">
        <v>92</v>
      </c>
      <c r="B98" s="44" t="s">
        <v>1372</v>
      </c>
      <c r="C98" s="27">
        <v>6890</v>
      </c>
      <c r="D98" s="27">
        <v>6890</v>
      </c>
      <c r="E98" s="43">
        <f>#N/A</f>
        <v>0</v>
      </c>
      <c r="F98" s="44" t="s">
        <v>1370</v>
      </c>
      <c r="G98" s="26" t="s">
        <v>834</v>
      </c>
      <c r="H98" s="26" t="s">
        <v>831</v>
      </c>
      <c r="I98" s="26" t="s">
        <v>97</v>
      </c>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row>
    <row r="99" spans="1:51" s="13" customFormat="1" ht="112.5">
      <c r="A99" s="24">
        <v>93</v>
      </c>
      <c r="B99" s="44" t="s">
        <v>1373</v>
      </c>
      <c r="C99" s="27">
        <v>22390</v>
      </c>
      <c r="D99" s="27">
        <v>22390</v>
      </c>
      <c r="E99" s="43">
        <f>#N/A</f>
        <v>0</v>
      </c>
      <c r="F99" s="44" t="s">
        <v>1370</v>
      </c>
      <c r="G99" s="26" t="s">
        <v>834</v>
      </c>
      <c r="H99" s="26" t="s">
        <v>831</v>
      </c>
      <c r="I99" s="26" t="s">
        <v>97</v>
      </c>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row>
    <row r="100" spans="1:51" s="13" customFormat="1" ht="112.5">
      <c r="A100" s="24">
        <v>94</v>
      </c>
      <c r="B100" s="44" t="s">
        <v>1374</v>
      </c>
      <c r="C100" s="27">
        <v>21290</v>
      </c>
      <c r="D100" s="27">
        <v>21290</v>
      </c>
      <c r="E100" s="43">
        <f>#N/A</f>
        <v>0</v>
      </c>
      <c r="F100" s="44" t="s">
        <v>1370</v>
      </c>
      <c r="G100" s="26" t="s">
        <v>834</v>
      </c>
      <c r="H100" s="26" t="s">
        <v>831</v>
      </c>
      <c r="I100" s="26" t="s">
        <v>97</v>
      </c>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row>
    <row r="101" spans="1:51" s="13" customFormat="1" ht="150">
      <c r="A101" s="24">
        <v>95</v>
      </c>
      <c r="B101" s="44" t="s">
        <v>1375</v>
      </c>
      <c r="C101" s="27">
        <v>7390</v>
      </c>
      <c r="D101" s="27">
        <v>7390</v>
      </c>
      <c r="E101" s="43">
        <f>#N/A</f>
        <v>0</v>
      </c>
      <c r="F101" s="44" t="s">
        <v>2467</v>
      </c>
      <c r="G101" s="26" t="s">
        <v>834</v>
      </c>
      <c r="H101" s="26" t="s">
        <v>759</v>
      </c>
      <c r="I101" s="26" t="s">
        <v>97</v>
      </c>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row>
    <row r="102" spans="1:51" s="13" customFormat="1" ht="112.5">
      <c r="A102" s="24">
        <v>96</v>
      </c>
      <c r="B102" s="44" t="s">
        <v>2168</v>
      </c>
      <c r="C102" s="27">
        <v>5990</v>
      </c>
      <c r="D102" s="27">
        <v>5990</v>
      </c>
      <c r="E102" s="43">
        <f>#N/A</f>
        <v>0</v>
      </c>
      <c r="F102" s="44" t="s">
        <v>1370</v>
      </c>
      <c r="G102" s="26" t="s">
        <v>834</v>
      </c>
      <c r="H102" s="26" t="s">
        <v>831</v>
      </c>
      <c r="I102" s="26" t="s">
        <v>97</v>
      </c>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row>
    <row r="103" spans="1:51" s="13" customFormat="1" ht="112.5">
      <c r="A103" s="24">
        <v>97</v>
      </c>
      <c r="B103" s="44" t="s">
        <v>1376</v>
      </c>
      <c r="C103" s="27">
        <v>360</v>
      </c>
      <c r="D103" s="27">
        <v>360</v>
      </c>
      <c r="E103" s="43">
        <f>#N/A</f>
        <v>0</v>
      </c>
      <c r="F103" s="44" t="s">
        <v>1370</v>
      </c>
      <c r="G103" s="26" t="s">
        <v>834</v>
      </c>
      <c r="H103" s="26" t="s">
        <v>831</v>
      </c>
      <c r="I103" s="26" t="s">
        <v>97</v>
      </c>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row>
    <row r="104" spans="1:51" s="13" customFormat="1" ht="112.5">
      <c r="A104" s="24">
        <v>98</v>
      </c>
      <c r="B104" s="44" t="s">
        <v>1377</v>
      </c>
      <c r="C104" s="27">
        <v>2750</v>
      </c>
      <c r="D104" s="27">
        <v>2750</v>
      </c>
      <c r="E104" s="43">
        <f>#N/A</f>
        <v>0</v>
      </c>
      <c r="F104" s="44" t="s">
        <v>1370</v>
      </c>
      <c r="G104" s="26" t="s">
        <v>834</v>
      </c>
      <c r="H104" s="26" t="s">
        <v>831</v>
      </c>
      <c r="I104" s="26" t="s">
        <v>97</v>
      </c>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row>
    <row r="105" spans="1:51" s="13" customFormat="1" ht="112.5">
      <c r="A105" s="24">
        <v>99</v>
      </c>
      <c r="B105" s="44" t="s">
        <v>650</v>
      </c>
      <c r="C105" s="27">
        <v>7650</v>
      </c>
      <c r="D105" s="27">
        <v>7650</v>
      </c>
      <c r="E105" s="43">
        <f>#N/A</f>
        <v>0</v>
      </c>
      <c r="F105" s="44" t="s">
        <v>1370</v>
      </c>
      <c r="G105" s="26" t="s">
        <v>834</v>
      </c>
      <c r="H105" s="26" t="s">
        <v>831</v>
      </c>
      <c r="I105" s="26" t="s">
        <v>97</v>
      </c>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row>
    <row r="106" spans="1:9" s="68" customFormat="1" ht="168.75">
      <c r="A106" s="63">
        <v>100</v>
      </c>
      <c r="B106" s="116" t="s">
        <v>651</v>
      </c>
      <c r="C106" s="65">
        <v>8000</v>
      </c>
      <c r="D106" s="65">
        <v>8000</v>
      </c>
      <c r="E106" s="117">
        <f>#N/A</f>
        <v>0</v>
      </c>
      <c r="F106" s="116" t="s">
        <v>2774</v>
      </c>
      <c r="G106" s="64" t="s">
        <v>834</v>
      </c>
      <c r="H106" s="64" t="s">
        <v>831</v>
      </c>
      <c r="I106" s="64" t="s">
        <v>97</v>
      </c>
    </row>
    <row r="107" spans="1:51" s="13" customFormat="1" ht="112.5">
      <c r="A107" s="24">
        <v>101</v>
      </c>
      <c r="B107" s="44" t="s">
        <v>652</v>
      </c>
      <c r="C107" s="27">
        <v>2890</v>
      </c>
      <c r="D107" s="27">
        <v>2890</v>
      </c>
      <c r="E107" s="43">
        <f>#N/A</f>
        <v>0</v>
      </c>
      <c r="F107" s="44" t="s">
        <v>758</v>
      </c>
      <c r="G107" s="26" t="s">
        <v>834</v>
      </c>
      <c r="H107" s="26" t="s">
        <v>759</v>
      </c>
      <c r="I107" s="26" t="s">
        <v>97</v>
      </c>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row>
    <row r="108" spans="1:51" s="13" customFormat="1" ht="168.75">
      <c r="A108" s="97">
        <v>102</v>
      </c>
      <c r="B108" s="98" t="s">
        <v>653</v>
      </c>
      <c r="C108" s="99">
        <v>5700</v>
      </c>
      <c r="D108" s="99">
        <v>5700</v>
      </c>
      <c r="E108" s="100">
        <f>#N/A</f>
        <v>0</v>
      </c>
      <c r="F108" s="98" t="s">
        <v>2774</v>
      </c>
      <c r="G108" s="101" t="s">
        <v>834</v>
      </c>
      <c r="H108" s="101" t="s">
        <v>831</v>
      </c>
      <c r="I108" s="101" t="s">
        <v>97</v>
      </c>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row>
    <row r="109" spans="1:51" s="13" customFormat="1" ht="112.5">
      <c r="A109" s="24">
        <v>103</v>
      </c>
      <c r="B109" s="44" t="s">
        <v>519</v>
      </c>
      <c r="C109" s="27">
        <v>1165</v>
      </c>
      <c r="D109" s="27">
        <v>1165</v>
      </c>
      <c r="E109" s="43">
        <f>#N/A</f>
        <v>0</v>
      </c>
      <c r="F109" s="44" t="s">
        <v>1370</v>
      </c>
      <c r="G109" s="26" t="s">
        <v>834</v>
      </c>
      <c r="H109" s="26" t="s">
        <v>831</v>
      </c>
      <c r="I109" s="26" t="s">
        <v>97</v>
      </c>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row>
    <row r="110" spans="1:51" s="13" customFormat="1" ht="112.5">
      <c r="A110" s="24">
        <v>104</v>
      </c>
      <c r="B110" s="44" t="s">
        <v>835</v>
      </c>
      <c r="C110" s="27">
        <v>1207858.61</v>
      </c>
      <c r="D110" s="27">
        <v>734780.77</v>
      </c>
      <c r="E110" s="43">
        <f>#N/A</f>
        <v>473077.8400000001</v>
      </c>
      <c r="F110" s="44" t="s">
        <v>1785</v>
      </c>
      <c r="G110" s="26" t="s">
        <v>834</v>
      </c>
      <c r="H110" s="26" t="s">
        <v>759</v>
      </c>
      <c r="I110" s="26" t="s">
        <v>97</v>
      </c>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row>
    <row r="111" spans="1:51" s="13" customFormat="1" ht="93.75">
      <c r="A111" s="24">
        <v>105</v>
      </c>
      <c r="B111" s="44" t="s">
        <v>1205</v>
      </c>
      <c r="C111" s="27">
        <v>469800</v>
      </c>
      <c r="D111" s="27">
        <v>383670</v>
      </c>
      <c r="E111" s="43">
        <f>#N/A</f>
        <v>86130</v>
      </c>
      <c r="F111" s="44" t="s">
        <v>1786</v>
      </c>
      <c r="G111" s="26" t="s">
        <v>834</v>
      </c>
      <c r="H111" s="26" t="s">
        <v>1353</v>
      </c>
      <c r="I111" s="26" t="s">
        <v>97</v>
      </c>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row>
    <row r="112" spans="1:51" s="13" customFormat="1" ht="93.75">
      <c r="A112" s="24">
        <v>106</v>
      </c>
      <c r="B112" s="44" t="s">
        <v>848</v>
      </c>
      <c r="C112" s="27">
        <v>66670</v>
      </c>
      <c r="D112" s="27">
        <v>41113.29</v>
      </c>
      <c r="E112" s="43">
        <f>#N/A</f>
        <v>25556.71</v>
      </c>
      <c r="F112" s="44" t="s">
        <v>1787</v>
      </c>
      <c r="G112" s="26" t="s">
        <v>834</v>
      </c>
      <c r="H112" s="26" t="s">
        <v>1353</v>
      </c>
      <c r="I112" s="26" t="s">
        <v>97</v>
      </c>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row>
    <row r="113" spans="1:51" s="13" customFormat="1" ht="112.5">
      <c r="A113" s="24">
        <v>107</v>
      </c>
      <c r="B113" s="44" t="s">
        <v>805</v>
      </c>
      <c r="C113" s="27">
        <v>15000</v>
      </c>
      <c r="D113" s="27">
        <v>15000</v>
      </c>
      <c r="E113" s="43">
        <f>#N/A</f>
        <v>0</v>
      </c>
      <c r="F113" s="44" t="s">
        <v>846</v>
      </c>
      <c r="G113" s="26" t="s">
        <v>834</v>
      </c>
      <c r="H113" s="26" t="s">
        <v>831</v>
      </c>
      <c r="I113" s="26" t="s">
        <v>97</v>
      </c>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row>
    <row r="114" spans="1:51" s="13" customFormat="1" ht="112.5">
      <c r="A114" s="24">
        <v>108</v>
      </c>
      <c r="B114" s="44" t="s">
        <v>1463</v>
      </c>
      <c r="C114" s="27">
        <v>16130.05</v>
      </c>
      <c r="D114" s="27">
        <v>16130.05</v>
      </c>
      <c r="E114" s="43">
        <f>#N/A</f>
        <v>0</v>
      </c>
      <c r="F114" s="44" t="s">
        <v>846</v>
      </c>
      <c r="G114" s="26" t="s">
        <v>834</v>
      </c>
      <c r="H114" s="26" t="s">
        <v>831</v>
      </c>
      <c r="I114" s="26" t="s">
        <v>97</v>
      </c>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row>
    <row r="115" spans="1:51" s="13" customFormat="1" ht="112.5">
      <c r="A115" s="24">
        <v>109</v>
      </c>
      <c r="B115" s="44" t="s">
        <v>1464</v>
      </c>
      <c r="C115" s="27">
        <v>930</v>
      </c>
      <c r="D115" s="27">
        <v>930</v>
      </c>
      <c r="E115" s="43">
        <f>#N/A</f>
        <v>0</v>
      </c>
      <c r="F115" s="44" t="s">
        <v>846</v>
      </c>
      <c r="G115" s="26" t="s">
        <v>834</v>
      </c>
      <c r="H115" s="26" t="s">
        <v>831</v>
      </c>
      <c r="I115" s="26" t="s">
        <v>97</v>
      </c>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row>
    <row r="116" spans="1:51" s="13" customFormat="1" ht="112.5">
      <c r="A116" s="24">
        <v>110</v>
      </c>
      <c r="B116" s="44" t="s">
        <v>1465</v>
      </c>
      <c r="C116" s="27">
        <v>3000</v>
      </c>
      <c r="D116" s="27">
        <v>3000</v>
      </c>
      <c r="E116" s="43">
        <f>#N/A</f>
        <v>0</v>
      </c>
      <c r="F116" s="44" t="s">
        <v>846</v>
      </c>
      <c r="G116" s="26" t="s">
        <v>834</v>
      </c>
      <c r="H116" s="26" t="s">
        <v>831</v>
      </c>
      <c r="I116" s="26" t="s">
        <v>97</v>
      </c>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row>
    <row r="117" spans="1:51" s="13" customFormat="1" ht="112.5">
      <c r="A117" s="24">
        <v>111</v>
      </c>
      <c r="B117" s="44" t="s">
        <v>1466</v>
      </c>
      <c r="C117" s="27">
        <v>2500</v>
      </c>
      <c r="D117" s="27">
        <v>2500</v>
      </c>
      <c r="E117" s="43">
        <f>#N/A</f>
        <v>0</v>
      </c>
      <c r="F117" s="44" t="s">
        <v>846</v>
      </c>
      <c r="G117" s="26" t="s">
        <v>834</v>
      </c>
      <c r="H117" s="26" t="s">
        <v>831</v>
      </c>
      <c r="I117" s="26" t="s">
        <v>97</v>
      </c>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row>
    <row r="118" spans="1:51" s="13" customFormat="1" ht="112.5">
      <c r="A118" s="24">
        <v>112</v>
      </c>
      <c r="B118" s="44" t="s">
        <v>1467</v>
      </c>
      <c r="C118" s="27">
        <v>3000</v>
      </c>
      <c r="D118" s="27">
        <v>3000</v>
      </c>
      <c r="E118" s="43">
        <f>#N/A</f>
        <v>0</v>
      </c>
      <c r="F118" s="44" t="s">
        <v>846</v>
      </c>
      <c r="G118" s="26" t="s">
        <v>834</v>
      </c>
      <c r="H118" s="26" t="s">
        <v>831</v>
      </c>
      <c r="I118" s="26" t="s">
        <v>97</v>
      </c>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row>
    <row r="119" spans="1:51" s="13" customFormat="1" ht="112.5">
      <c r="A119" s="24">
        <v>113</v>
      </c>
      <c r="B119" s="44" t="s">
        <v>1468</v>
      </c>
      <c r="C119" s="27">
        <v>1500</v>
      </c>
      <c r="D119" s="27">
        <v>1500</v>
      </c>
      <c r="E119" s="43">
        <f>#N/A</f>
        <v>0</v>
      </c>
      <c r="F119" s="44" t="s">
        <v>846</v>
      </c>
      <c r="G119" s="26" t="s">
        <v>834</v>
      </c>
      <c r="H119" s="26" t="s">
        <v>831</v>
      </c>
      <c r="I119" s="26" t="s">
        <v>97</v>
      </c>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row>
    <row r="120" spans="1:51" s="13" customFormat="1" ht="112.5">
      <c r="A120" s="24">
        <v>114</v>
      </c>
      <c r="B120" s="44" t="s">
        <v>1469</v>
      </c>
      <c r="C120" s="27">
        <v>8860</v>
      </c>
      <c r="D120" s="27">
        <v>8860</v>
      </c>
      <c r="E120" s="43">
        <f>#N/A</f>
        <v>0</v>
      </c>
      <c r="F120" s="44" t="s">
        <v>846</v>
      </c>
      <c r="G120" s="26" t="s">
        <v>834</v>
      </c>
      <c r="H120" s="26" t="s">
        <v>831</v>
      </c>
      <c r="I120" s="26" t="s">
        <v>97</v>
      </c>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row>
    <row r="121" spans="1:51" s="13" customFormat="1" ht="168.75">
      <c r="A121" s="24">
        <v>115</v>
      </c>
      <c r="B121" s="44" t="s">
        <v>1470</v>
      </c>
      <c r="C121" s="27">
        <v>7998</v>
      </c>
      <c r="D121" s="27">
        <v>7998</v>
      </c>
      <c r="E121" s="43">
        <f>#N/A</f>
        <v>0</v>
      </c>
      <c r="F121" s="44" t="s">
        <v>2766</v>
      </c>
      <c r="G121" s="26" t="s">
        <v>834</v>
      </c>
      <c r="H121" s="26" t="s">
        <v>2767</v>
      </c>
      <c r="I121" s="26" t="s">
        <v>97</v>
      </c>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row>
    <row r="122" spans="1:51" s="13" customFormat="1" ht="112.5">
      <c r="A122" s="24">
        <v>116</v>
      </c>
      <c r="B122" s="44" t="s">
        <v>1094</v>
      </c>
      <c r="C122" s="27">
        <v>29418.4</v>
      </c>
      <c r="D122" s="27">
        <v>29418.4</v>
      </c>
      <c r="E122" s="43">
        <f>#N/A</f>
        <v>0</v>
      </c>
      <c r="F122" s="44" t="s">
        <v>846</v>
      </c>
      <c r="G122" s="26" t="s">
        <v>834</v>
      </c>
      <c r="H122" s="26" t="s">
        <v>831</v>
      </c>
      <c r="I122" s="26" t="s">
        <v>97</v>
      </c>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row>
    <row r="123" spans="1:51" s="13" customFormat="1" ht="112.5">
      <c r="A123" s="24">
        <v>117</v>
      </c>
      <c r="B123" s="44" t="s">
        <v>1095</v>
      </c>
      <c r="C123" s="27">
        <v>10639.2</v>
      </c>
      <c r="D123" s="27">
        <v>10639.2</v>
      </c>
      <c r="E123" s="43">
        <f>#N/A</f>
        <v>0</v>
      </c>
      <c r="F123" s="44" t="s">
        <v>846</v>
      </c>
      <c r="G123" s="26" t="s">
        <v>834</v>
      </c>
      <c r="H123" s="26" t="s">
        <v>831</v>
      </c>
      <c r="I123" s="26" t="s">
        <v>97</v>
      </c>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row>
    <row r="124" spans="1:51" s="13" customFormat="1" ht="112.5">
      <c r="A124" s="24">
        <v>118</v>
      </c>
      <c r="B124" s="44" t="s">
        <v>1096</v>
      </c>
      <c r="C124" s="27">
        <v>4470</v>
      </c>
      <c r="D124" s="27">
        <v>4470</v>
      </c>
      <c r="E124" s="43">
        <f>#N/A</f>
        <v>0</v>
      </c>
      <c r="F124" s="44" t="s">
        <v>846</v>
      </c>
      <c r="G124" s="26" t="s">
        <v>834</v>
      </c>
      <c r="H124" s="26" t="s">
        <v>831</v>
      </c>
      <c r="I124" s="26" t="s">
        <v>97</v>
      </c>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row>
    <row r="125" spans="1:51" s="13" customFormat="1" ht="112.5">
      <c r="A125" s="24">
        <v>119</v>
      </c>
      <c r="B125" s="44" t="s">
        <v>1097</v>
      </c>
      <c r="C125" s="27">
        <v>4720</v>
      </c>
      <c r="D125" s="27">
        <v>4720</v>
      </c>
      <c r="E125" s="43">
        <f>#N/A</f>
        <v>0</v>
      </c>
      <c r="F125" s="44" t="s">
        <v>846</v>
      </c>
      <c r="G125" s="26" t="s">
        <v>834</v>
      </c>
      <c r="H125" s="26" t="s">
        <v>831</v>
      </c>
      <c r="I125" s="26" t="s">
        <v>97</v>
      </c>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row>
    <row r="126" spans="1:51" s="13" customFormat="1" ht="112.5">
      <c r="A126" s="24">
        <v>120</v>
      </c>
      <c r="B126" s="44" t="s">
        <v>1098</v>
      </c>
      <c r="C126" s="27">
        <v>3350</v>
      </c>
      <c r="D126" s="27">
        <v>3350</v>
      </c>
      <c r="E126" s="43">
        <f>#N/A</f>
        <v>0</v>
      </c>
      <c r="F126" s="44" t="s">
        <v>846</v>
      </c>
      <c r="G126" s="26" t="s">
        <v>834</v>
      </c>
      <c r="H126" s="26" t="s">
        <v>831</v>
      </c>
      <c r="I126" s="26" t="s">
        <v>97</v>
      </c>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row>
    <row r="127" spans="1:51" s="13" customFormat="1" ht="112.5">
      <c r="A127" s="24">
        <v>121</v>
      </c>
      <c r="B127" s="44" t="s">
        <v>1099</v>
      </c>
      <c r="C127" s="27">
        <v>13590</v>
      </c>
      <c r="D127" s="27">
        <v>13590</v>
      </c>
      <c r="E127" s="43">
        <f>#N/A</f>
        <v>0</v>
      </c>
      <c r="F127" s="44" t="s">
        <v>846</v>
      </c>
      <c r="G127" s="26" t="s">
        <v>834</v>
      </c>
      <c r="H127" s="26" t="s">
        <v>831</v>
      </c>
      <c r="I127" s="26" t="s">
        <v>97</v>
      </c>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row>
    <row r="128" spans="1:51" s="13" customFormat="1" ht="112.5">
      <c r="A128" s="24">
        <v>122</v>
      </c>
      <c r="B128" s="44" t="s">
        <v>1100</v>
      </c>
      <c r="C128" s="27">
        <v>9495</v>
      </c>
      <c r="D128" s="27">
        <v>9495</v>
      </c>
      <c r="E128" s="43">
        <f>#N/A</f>
        <v>0</v>
      </c>
      <c r="F128" s="44" t="s">
        <v>846</v>
      </c>
      <c r="G128" s="26" t="s">
        <v>834</v>
      </c>
      <c r="H128" s="26" t="s">
        <v>831</v>
      </c>
      <c r="I128" s="26" t="s">
        <v>97</v>
      </c>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row>
    <row r="129" spans="1:51" s="13" customFormat="1" ht="112.5">
      <c r="A129" s="24">
        <v>123</v>
      </c>
      <c r="B129" s="44" t="s">
        <v>1101</v>
      </c>
      <c r="C129" s="27">
        <v>10690</v>
      </c>
      <c r="D129" s="27">
        <v>10690</v>
      </c>
      <c r="E129" s="43">
        <f>#N/A</f>
        <v>0</v>
      </c>
      <c r="F129" s="44" t="s">
        <v>846</v>
      </c>
      <c r="G129" s="26" t="s">
        <v>834</v>
      </c>
      <c r="H129" s="26" t="s">
        <v>831</v>
      </c>
      <c r="I129" s="26" t="s">
        <v>97</v>
      </c>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row>
    <row r="130" spans="1:51" s="13" customFormat="1" ht="112.5">
      <c r="A130" s="24">
        <v>124</v>
      </c>
      <c r="B130" s="44" t="s">
        <v>1102</v>
      </c>
      <c r="C130" s="27">
        <v>11000</v>
      </c>
      <c r="D130" s="27">
        <v>11000</v>
      </c>
      <c r="E130" s="43">
        <f>#N/A</f>
        <v>0</v>
      </c>
      <c r="F130" s="44" t="s">
        <v>846</v>
      </c>
      <c r="G130" s="26" t="s">
        <v>834</v>
      </c>
      <c r="H130" s="26" t="s">
        <v>831</v>
      </c>
      <c r="I130" s="26" t="s">
        <v>97</v>
      </c>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row>
    <row r="131" spans="1:51" s="13" customFormat="1" ht="112.5">
      <c r="A131" s="24">
        <v>125</v>
      </c>
      <c r="B131" s="44" t="s">
        <v>1103</v>
      </c>
      <c r="C131" s="27">
        <v>12190</v>
      </c>
      <c r="D131" s="27">
        <v>12190</v>
      </c>
      <c r="E131" s="43">
        <f>#N/A</f>
        <v>0</v>
      </c>
      <c r="F131" s="44" t="s">
        <v>846</v>
      </c>
      <c r="G131" s="26" t="s">
        <v>834</v>
      </c>
      <c r="H131" s="26" t="s">
        <v>831</v>
      </c>
      <c r="I131" s="26" t="s">
        <v>97</v>
      </c>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row>
    <row r="132" spans="1:51" s="13" customFormat="1" ht="112.5">
      <c r="A132" s="24">
        <v>126</v>
      </c>
      <c r="B132" s="44" t="s">
        <v>1104</v>
      </c>
      <c r="C132" s="27">
        <v>60000</v>
      </c>
      <c r="D132" s="27">
        <v>60000</v>
      </c>
      <c r="E132" s="43">
        <f>#N/A</f>
        <v>0</v>
      </c>
      <c r="F132" s="44" t="s">
        <v>846</v>
      </c>
      <c r="G132" s="26" t="s">
        <v>834</v>
      </c>
      <c r="H132" s="26" t="s">
        <v>831</v>
      </c>
      <c r="I132" s="26" t="s">
        <v>97</v>
      </c>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row>
    <row r="133" spans="1:51" s="13" customFormat="1" ht="112.5">
      <c r="A133" s="24">
        <v>127</v>
      </c>
      <c r="B133" s="44" t="s">
        <v>1105</v>
      </c>
      <c r="C133" s="27">
        <v>9000</v>
      </c>
      <c r="D133" s="27">
        <v>9000</v>
      </c>
      <c r="E133" s="43">
        <f>#N/A</f>
        <v>0</v>
      </c>
      <c r="F133" s="44" t="s">
        <v>846</v>
      </c>
      <c r="G133" s="26" t="s">
        <v>834</v>
      </c>
      <c r="H133" s="26" t="s">
        <v>831</v>
      </c>
      <c r="I133" s="26" t="s">
        <v>97</v>
      </c>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row>
    <row r="134" spans="1:51" s="13" customFormat="1" ht="112.5">
      <c r="A134" s="24">
        <v>128</v>
      </c>
      <c r="B134" s="44" t="s">
        <v>1106</v>
      </c>
      <c r="C134" s="27">
        <v>6820</v>
      </c>
      <c r="D134" s="27">
        <v>6820</v>
      </c>
      <c r="E134" s="43">
        <f>#N/A</f>
        <v>0</v>
      </c>
      <c r="F134" s="44" t="s">
        <v>846</v>
      </c>
      <c r="G134" s="26" t="s">
        <v>834</v>
      </c>
      <c r="H134" s="26" t="s">
        <v>831</v>
      </c>
      <c r="I134" s="26" t="s">
        <v>97</v>
      </c>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row>
    <row r="135" spans="1:51" s="13" customFormat="1" ht="112.5">
      <c r="A135" s="24">
        <v>129</v>
      </c>
      <c r="B135" s="44" t="s">
        <v>1107</v>
      </c>
      <c r="C135" s="27">
        <v>4870</v>
      </c>
      <c r="D135" s="27">
        <v>4870</v>
      </c>
      <c r="E135" s="43">
        <f>#N/A</f>
        <v>0</v>
      </c>
      <c r="F135" s="44" t="s">
        <v>846</v>
      </c>
      <c r="G135" s="26" t="s">
        <v>834</v>
      </c>
      <c r="H135" s="26" t="s">
        <v>831</v>
      </c>
      <c r="I135" s="26" t="s">
        <v>97</v>
      </c>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row>
    <row r="136" spans="1:51" s="13" customFormat="1" ht="112.5">
      <c r="A136" s="24">
        <v>130</v>
      </c>
      <c r="B136" s="44" t="s">
        <v>1108</v>
      </c>
      <c r="C136" s="27">
        <v>3459</v>
      </c>
      <c r="D136" s="27">
        <v>3459</v>
      </c>
      <c r="E136" s="43">
        <f>#N/A</f>
        <v>0</v>
      </c>
      <c r="F136" s="44" t="s">
        <v>846</v>
      </c>
      <c r="G136" s="26" t="s">
        <v>834</v>
      </c>
      <c r="H136" s="26" t="s">
        <v>831</v>
      </c>
      <c r="I136" s="26" t="s">
        <v>97</v>
      </c>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row>
    <row r="137" spans="1:51" s="13" customFormat="1" ht="112.5">
      <c r="A137" s="24">
        <v>131</v>
      </c>
      <c r="B137" s="44" t="s">
        <v>1109</v>
      </c>
      <c r="C137" s="27">
        <v>3429</v>
      </c>
      <c r="D137" s="27">
        <v>3429</v>
      </c>
      <c r="E137" s="43">
        <f>#N/A</f>
        <v>0</v>
      </c>
      <c r="F137" s="44" t="s">
        <v>846</v>
      </c>
      <c r="G137" s="26" t="s">
        <v>834</v>
      </c>
      <c r="H137" s="26" t="s">
        <v>831</v>
      </c>
      <c r="I137" s="26" t="s">
        <v>97</v>
      </c>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row>
    <row r="138" spans="1:51" s="13" customFormat="1" ht="112.5">
      <c r="A138" s="24">
        <v>132</v>
      </c>
      <c r="B138" s="44" t="s">
        <v>1110</v>
      </c>
      <c r="C138" s="27">
        <v>2490</v>
      </c>
      <c r="D138" s="27">
        <v>2490</v>
      </c>
      <c r="E138" s="43">
        <f>#N/A</f>
        <v>0</v>
      </c>
      <c r="F138" s="44" t="s">
        <v>846</v>
      </c>
      <c r="G138" s="26" t="s">
        <v>834</v>
      </c>
      <c r="H138" s="26" t="s">
        <v>831</v>
      </c>
      <c r="I138" s="26" t="s">
        <v>97</v>
      </c>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row>
    <row r="139" spans="1:51" s="13" customFormat="1" ht="112.5">
      <c r="A139" s="24">
        <v>133</v>
      </c>
      <c r="B139" s="44" t="s">
        <v>1111</v>
      </c>
      <c r="C139" s="27">
        <v>2500</v>
      </c>
      <c r="D139" s="27">
        <v>2500</v>
      </c>
      <c r="E139" s="43">
        <f>#N/A</f>
        <v>0</v>
      </c>
      <c r="F139" s="44" t="s">
        <v>846</v>
      </c>
      <c r="G139" s="26" t="s">
        <v>834</v>
      </c>
      <c r="H139" s="26" t="s">
        <v>831</v>
      </c>
      <c r="I139" s="26" t="s">
        <v>97</v>
      </c>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row>
    <row r="140" spans="1:51" s="13" customFormat="1" ht="112.5">
      <c r="A140" s="24">
        <v>134</v>
      </c>
      <c r="B140" s="44" t="s">
        <v>1112</v>
      </c>
      <c r="C140" s="27">
        <v>1110</v>
      </c>
      <c r="D140" s="27">
        <v>1110</v>
      </c>
      <c r="E140" s="43">
        <f>#N/A</f>
        <v>0</v>
      </c>
      <c r="F140" s="44" t="s">
        <v>846</v>
      </c>
      <c r="G140" s="26" t="s">
        <v>834</v>
      </c>
      <c r="H140" s="26" t="s">
        <v>831</v>
      </c>
      <c r="I140" s="26" t="s">
        <v>97</v>
      </c>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row>
    <row r="141" spans="1:51" s="13" customFormat="1" ht="112.5">
      <c r="A141" s="24">
        <v>135</v>
      </c>
      <c r="B141" s="44" t="s">
        <v>1113</v>
      </c>
      <c r="C141" s="27">
        <v>699</v>
      </c>
      <c r="D141" s="27">
        <v>699</v>
      </c>
      <c r="E141" s="43">
        <f>#N/A</f>
        <v>0</v>
      </c>
      <c r="F141" s="44" t="s">
        <v>846</v>
      </c>
      <c r="G141" s="26" t="s">
        <v>834</v>
      </c>
      <c r="H141" s="26" t="s">
        <v>831</v>
      </c>
      <c r="I141" s="26" t="s">
        <v>97</v>
      </c>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row>
    <row r="142" spans="1:51" s="13" customFormat="1" ht="112.5">
      <c r="A142" s="24">
        <v>136</v>
      </c>
      <c r="B142" s="44" t="s">
        <v>1114</v>
      </c>
      <c r="C142" s="27">
        <v>2998</v>
      </c>
      <c r="D142" s="27">
        <v>2998</v>
      </c>
      <c r="E142" s="43">
        <f>#N/A</f>
        <v>0</v>
      </c>
      <c r="F142" s="44" t="s">
        <v>846</v>
      </c>
      <c r="G142" s="26" t="s">
        <v>834</v>
      </c>
      <c r="H142" s="26" t="s">
        <v>831</v>
      </c>
      <c r="I142" s="26" t="s">
        <v>97</v>
      </c>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row>
    <row r="143" spans="1:51" s="13" customFormat="1" ht="112.5">
      <c r="A143" s="24">
        <v>137</v>
      </c>
      <c r="B143" s="44" t="s">
        <v>789</v>
      </c>
      <c r="C143" s="27">
        <v>4980</v>
      </c>
      <c r="D143" s="27">
        <v>4980</v>
      </c>
      <c r="E143" s="43">
        <f>#N/A</f>
        <v>0</v>
      </c>
      <c r="F143" s="44" t="s">
        <v>846</v>
      </c>
      <c r="G143" s="26" t="s">
        <v>834</v>
      </c>
      <c r="H143" s="26" t="s">
        <v>831</v>
      </c>
      <c r="I143" s="26" t="s">
        <v>97</v>
      </c>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row>
    <row r="144" spans="1:51" s="13" customFormat="1" ht="112.5">
      <c r="A144" s="24">
        <v>138</v>
      </c>
      <c r="B144" s="44" t="s">
        <v>790</v>
      </c>
      <c r="C144" s="27">
        <v>950</v>
      </c>
      <c r="D144" s="27">
        <v>950</v>
      </c>
      <c r="E144" s="43">
        <f>#N/A</f>
        <v>0</v>
      </c>
      <c r="F144" s="44" t="s">
        <v>846</v>
      </c>
      <c r="G144" s="26" t="s">
        <v>834</v>
      </c>
      <c r="H144" s="26" t="s">
        <v>831</v>
      </c>
      <c r="I144" s="26" t="s">
        <v>97</v>
      </c>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row>
    <row r="145" spans="1:51" s="13" customFormat="1" ht="112.5">
      <c r="A145" s="24">
        <v>139</v>
      </c>
      <c r="B145" s="44" t="s">
        <v>917</v>
      </c>
      <c r="C145" s="27">
        <v>14300</v>
      </c>
      <c r="D145" s="27">
        <v>14300</v>
      </c>
      <c r="E145" s="43">
        <f>#N/A</f>
        <v>0</v>
      </c>
      <c r="F145" s="44" t="s">
        <v>846</v>
      </c>
      <c r="G145" s="26" t="s">
        <v>834</v>
      </c>
      <c r="H145" s="26" t="s">
        <v>831</v>
      </c>
      <c r="I145" s="26" t="s">
        <v>97</v>
      </c>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row>
    <row r="146" spans="1:51" s="13" customFormat="1" ht="112.5">
      <c r="A146" s="24">
        <v>140</v>
      </c>
      <c r="B146" s="44" t="s">
        <v>918</v>
      </c>
      <c r="C146" s="27">
        <v>4470</v>
      </c>
      <c r="D146" s="27">
        <v>4470</v>
      </c>
      <c r="E146" s="43">
        <f>#N/A</f>
        <v>0</v>
      </c>
      <c r="F146" s="44" t="s">
        <v>846</v>
      </c>
      <c r="G146" s="26" t="s">
        <v>834</v>
      </c>
      <c r="H146" s="26" t="s">
        <v>831</v>
      </c>
      <c r="I146" s="26" t="s">
        <v>97</v>
      </c>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row>
    <row r="147" spans="1:51" s="13" customFormat="1" ht="168.75">
      <c r="A147" s="24">
        <v>141</v>
      </c>
      <c r="B147" s="44" t="s">
        <v>2778</v>
      </c>
      <c r="C147" s="27">
        <v>7510</v>
      </c>
      <c r="D147" s="27">
        <v>7510</v>
      </c>
      <c r="E147" s="43">
        <f>#N/A</f>
        <v>0</v>
      </c>
      <c r="F147" s="26" t="s">
        <v>2777</v>
      </c>
      <c r="G147" s="26" t="s">
        <v>834</v>
      </c>
      <c r="H147" s="26" t="s">
        <v>2767</v>
      </c>
      <c r="I147" s="26" t="s">
        <v>97</v>
      </c>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row>
    <row r="148" spans="1:51" s="13" customFormat="1" ht="112.5">
      <c r="A148" s="24">
        <v>142</v>
      </c>
      <c r="B148" s="44" t="s">
        <v>919</v>
      </c>
      <c r="C148" s="27">
        <v>23109.6</v>
      </c>
      <c r="D148" s="27">
        <v>23109.6</v>
      </c>
      <c r="E148" s="43">
        <f>#N/A</f>
        <v>0</v>
      </c>
      <c r="F148" s="44" t="s">
        <v>846</v>
      </c>
      <c r="G148" s="26" t="s">
        <v>834</v>
      </c>
      <c r="H148" s="26" t="s">
        <v>831</v>
      </c>
      <c r="I148" s="26" t="s">
        <v>97</v>
      </c>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row>
    <row r="149" spans="1:51" s="13" customFormat="1" ht="112.5">
      <c r="A149" s="24">
        <v>143</v>
      </c>
      <c r="B149" s="44" t="s">
        <v>920</v>
      </c>
      <c r="C149" s="27">
        <v>1863.5</v>
      </c>
      <c r="D149" s="27">
        <v>1863.5</v>
      </c>
      <c r="E149" s="43">
        <f>#N/A</f>
        <v>0</v>
      </c>
      <c r="F149" s="44" t="s">
        <v>846</v>
      </c>
      <c r="G149" s="26" t="s">
        <v>834</v>
      </c>
      <c r="H149" s="26" t="s">
        <v>831</v>
      </c>
      <c r="I149" s="26" t="s">
        <v>97</v>
      </c>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row>
    <row r="150" spans="1:51" s="13" customFormat="1" ht="112.5">
      <c r="A150" s="24">
        <v>144</v>
      </c>
      <c r="B150" s="44" t="s">
        <v>921</v>
      </c>
      <c r="C150" s="27">
        <v>19970</v>
      </c>
      <c r="D150" s="27">
        <v>19970</v>
      </c>
      <c r="E150" s="43">
        <f>#N/A</f>
        <v>0</v>
      </c>
      <c r="F150" s="44" t="s">
        <v>846</v>
      </c>
      <c r="G150" s="26" t="s">
        <v>834</v>
      </c>
      <c r="H150" s="26" t="s">
        <v>831</v>
      </c>
      <c r="I150" s="26" t="s">
        <v>97</v>
      </c>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row>
    <row r="151" spans="1:51" s="13" customFormat="1" ht="112.5">
      <c r="A151" s="24">
        <v>145</v>
      </c>
      <c r="B151" s="44" t="s">
        <v>922</v>
      </c>
      <c r="C151" s="27">
        <v>2100</v>
      </c>
      <c r="D151" s="27">
        <v>2100</v>
      </c>
      <c r="E151" s="43">
        <f>#N/A</f>
        <v>0</v>
      </c>
      <c r="F151" s="44" t="s">
        <v>846</v>
      </c>
      <c r="G151" s="26" t="s">
        <v>834</v>
      </c>
      <c r="H151" s="26" t="s">
        <v>831</v>
      </c>
      <c r="I151" s="26" t="s">
        <v>97</v>
      </c>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row>
    <row r="152" spans="1:51" s="13" customFormat="1" ht="112.5">
      <c r="A152" s="24">
        <v>146</v>
      </c>
      <c r="B152" s="44" t="s">
        <v>924</v>
      </c>
      <c r="C152" s="27">
        <v>702</v>
      </c>
      <c r="D152" s="27">
        <v>702</v>
      </c>
      <c r="E152" s="43">
        <f>#N/A</f>
        <v>0</v>
      </c>
      <c r="F152" s="44" t="s">
        <v>846</v>
      </c>
      <c r="G152" s="26" t="s">
        <v>834</v>
      </c>
      <c r="H152" s="26" t="s">
        <v>831</v>
      </c>
      <c r="I152" s="26" t="s">
        <v>97</v>
      </c>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row>
    <row r="153" spans="1:51" s="13" customFormat="1" ht="112.5">
      <c r="A153" s="24">
        <v>147</v>
      </c>
      <c r="B153" s="44" t="s">
        <v>923</v>
      </c>
      <c r="C153" s="27">
        <v>1364</v>
      </c>
      <c r="D153" s="27">
        <v>1364</v>
      </c>
      <c r="E153" s="43">
        <f>#N/A</f>
        <v>0</v>
      </c>
      <c r="F153" s="44" t="s">
        <v>846</v>
      </c>
      <c r="G153" s="26" t="s">
        <v>834</v>
      </c>
      <c r="H153" s="26" t="s">
        <v>831</v>
      </c>
      <c r="I153" s="26" t="s">
        <v>97</v>
      </c>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row>
    <row r="154" spans="1:51" s="13" customFormat="1" ht="112.5">
      <c r="A154" s="24">
        <v>148</v>
      </c>
      <c r="B154" s="44" t="s">
        <v>432</v>
      </c>
      <c r="C154" s="27">
        <v>29990</v>
      </c>
      <c r="D154" s="27">
        <v>29990</v>
      </c>
      <c r="E154" s="43">
        <f>#N/A</f>
        <v>0</v>
      </c>
      <c r="F154" s="44" t="s">
        <v>846</v>
      </c>
      <c r="G154" s="26" t="s">
        <v>834</v>
      </c>
      <c r="H154" s="26" t="s">
        <v>831</v>
      </c>
      <c r="I154" s="26" t="s">
        <v>97</v>
      </c>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row>
    <row r="155" spans="1:51" s="13" customFormat="1" ht="112.5">
      <c r="A155" s="24">
        <v>149</v>
      </c>
      <c r="B155" s="44" t="s">
        <v>433</v>
      </c>
      <c r="C155" s="27">
        <v>1050</v>
      </c>
      <c r="D155" s="27">
        <v>1050</v>
      </c>
      <c r="E155" s="43">
        <f>#N/A</f>
        <v>0</v>
      </c>
      <c r="F155" s="44" t="s">
        <v>846</v>
      </c>
      <c r="G155" s="26" t="s">
        <v>834</v>
      </c>
      <c r="H155" s="26" t="s">
        <v>831</v>
      </c>
      <c r="I155" s="26" t="s">
        <v>97</v>
      </c>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row>
    <row r="156" spans="1:51" s="13" customFormat="1" ht="187.5">
      <c r="A156" s="97">
        <v>150</v>
      </c>
      <c r="B156" s="98" t="s">
        <v>434</v>
      </c>
      <c r="C156" s="99">
        <v>151200</v>
      </c>
      <c r="D156" s="99">
        <v>151200</v>
      </c>
      <c r="E156" s="100">
        <f>#N/A</f>
        <v>0</v>
      </c>
      <c r="F156" s="98" t="s">
        <v>2779</v>
      </c>
      <c r="G156" s="101" t="s">
        <v>834</v>
      </c>
      <c r="H156" s="101" t="s">
        <v>831</v>
      </c>
      <c r="I156" s="101" t="s">
        <v>97</v>
      </c>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row>
    <row r="157" spans="1:51" s="13" customFormat="1" ht="168.75">
      <c r="A157" s="24">
        <v>151</v>
      </c>
      <c r="B157" s="44" t="s">
        <v>2771</v>
      </c>
      <c r="C157" s="27">
        <v>15000</v>
      </c>
      <c r="D157" s="27">
        <v>15000</v>
      </c>
      <c r="E157" s="43">
        <f>#N/A</f>
        <v>0</v>
      </c>
      <c r="F157" s="44" t="s">
        <v>3074</v>
      </c>
      <c r="G157" s="26" t="s">
        <v>3075</v>
      </c>
      <c r="H157" s="26" t="s">
        <v>2767</v>
      </c>
      <c r="I157" s="26" t="s">
        <v>97</v>
      </c>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row>
    <row r="158" spans="1:51" s="13" customFormat="1" ht="112.5">
      <c r="A158" s="24">
        <v>152</v>
      </c>
      <c r="B158" s="44" t="s">
        <v>435</v>
      </c>
      <c r="C158" s="27">
        <v>690</v>
      </c>
      <c r="D158" s="27">
        <v>690</v>
      </c>
      <c r="E158" s="43">
        <f>#N/A</f>
        <v>0</v>
      </c>
      <c r="F158" s="44" t="s">
        <v>846</v>
      </c>
      <c r="G158" s="26" t="s">
        <v>834</v>
      </c>
      <c r="H158" s="26" t="s">
        <v>831</v>
      </c>
      <c r="I158" s="26" t="s">
        <v>97</v>
      </c>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row>
    <row r="159" spans="1:51" s="13" customFormat="1" ht="112.5">
      <c r="A159" s="24">
        <v>153</v>
      </c>
      <c r="B159" s="44" t="s">
        <v>436</v>
      </c>
      <c r="C159" s="27">
        <v>89900</v>
      </c>
      <c r="D159" s="27">
        <v>89900</v>
      </c>
      <c r="E159" s="43">
        <f>#N/A</f>
        <v>0</v>
      </c>
      <c r="F159" s="44" t="s">
        <v>846</v>
      </c>
      <c r="G159" s="26" t="s">
        <v>834</v>
      </c>
      <c r="H159" s="26" t="s">
        <v>831</v>
      </c>
      <c r="I159" s="26" t="s">
        <v>97</v>
      </c>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row>
    <row r="160" spans="1:51" s="13" customFormat="1" ht="112.5">
      <c r="A160" s="24">
        <v>154</v>
      </c>
      <c r="B160" s="44" t="s">
        <v>437</v>
      </c>
      <c r="C160" s="27">
        <v>10800</v>
      </c>
      <c r="D160" s="27">
        <v>10800</v>
      </c>
      <c r="E160" s="43">
        <f>#N/A</f>
        <v>0</v>
      </c>
      <c r="F160" s="44" t="s">
        <v>846</v>
      </c>
      <c r="G160" s="26" t="s">
        <v>834</v>
      </c>
      <c r="H160" s="26" t="s">
        <v>831</v>
      </c>
      <c r="I160" s="26" t="s">
        <v>97</v>
      </c>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row>
    <row r="161" spans="1:51" s="13" customFormat="1" ht="206.25">
      <c r="A161" s="24">
        <v>155</v>
      </c>
      <c r="B161" s="44" t="s">
        <v>2787</v>
      </c>
      <c r="C161" s="27">
        <v>18100</v>
      </c>
      <c r="D161" s="27">
        <v>18100</v>
      </c>
      <c r="E161" s="43">
        <f>#N/A</f>
        <v>0</v>
      </c>
      <c r="F161" s="44" t="s">
        <v>2788</v>
      </c>
      <c r="G161" s="26" t="s">
        <v>834</v>
      </c>
      <c r="H161" s="26" t="s">
        <v>2767</v>
      </c>
      <c r="I161" s="26" t="s">
        <v>97</v>
      </c>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row>
    <row r="162" spans="1:51" s="13" customFormat="1" ht="206.25">
      <c r="A162" s="24">
        <v>156</v>
      </c>
      <c r="B162" s="44" t="s">
        <v>2864</v>
      </c>
      <c r="C162" s="27">
        <v>13700</v>
      </c>
      <c r="D162" s="27">
        <v>13700</v>
      </c>
      <c r="E162" s="43">
        <f>#N/A</f>
        <v>0</v>
      </c>
      <c r="F162" s="44" t="s">
        <v>2865</v>
      </c>
      <c r="G162" s="26" t="s">
        <v>834</v>
      </c>
      <c r="H162" s="26" t="s">
        <v>2767</v>
      </c>
      <c r="I162" s="26" t="s">
        <v>97</v>
      </c>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row>
    <row r="163" spans="1:51" s="13" customFormat="1" ht="112.5">
      <c r="A163" s="24">
        <v>157</v>
      </c>
      <c r="B163" s="44" t="s">
        <v>438</v>
      </c>
      <c r="C163" s="27">
        <v>25889</v>
      </c>
      <c r="D163" s="27">
        <v>25889</v>
      </c>
      <c r="E163" s="43">
        <f>#N/A</f>
        <v>0</v>
      </c>
      <c r="F163" s="44" t="s">
        <v>846</v>
      </c>
      <c r="G163" s="26" t="s">
        <v>834</v>
      </c>
      <c r="H163" s="26" t="s">
        <v>831</v>
      </c>
      <c r="I163" s="26" t="s">
        <v>97</v>
      </c>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row>
    <row r="164" spans="1:51" s="13" customFormat="1" ht="112.5">
      <c r="A164" s="24">
        <v>158</v>
      </c>
      <c r="B164" s="44" t="s">
        <v>439</v>
      </c>
      <c r="C164" s="27">
        <v>92800</v>
      </c>
      <c r="D164" s="27">
        <v>92800</v>
      </c>
      <c r="E164" s="43">
        <f>#N/A</f>
        <v>0</v>
      </c>
      <c r="F164" s="44" t="s">
        <v>846</v>
      </c>
      <c r="G164" s="26" t="s">
        <v>834</v>
      </c>
      <c r="H164" s="26" t="s">
        <v>831</v>
      </c>
      <c r="I164" s="26" t="s">
        <v>97</v>
      </c>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row>
    <row r="165" spans="1:51" s="13" customFormat="1" ht="168.75">
      <c r="A165" s="24">
        <v>159</v>
      </c>
      <c r="B165" s="44" t="s">
        <v>2827</v>
      </c>
      <c r="C165" s="27">
        <v>14490</v>
      </c>
      <c r="D165" s="27">
        <v>14490</v>
      </c>
      <c r="E165" s="43">
        <f>#N/A</f>
        <v>0</v>
      </c>
      <c r="F165" s="44" t="s">
        <v>2766</v>
      </c>
      <c r="G165" s="26" t="s">
        <v>834</v>
      </c>
      <c r="H165" s="26" t="s">
        <v>2767</v>
      </c>
      <c r="I165" s="26" t="s">
        <v>97</v>
      </c>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row>
    <row r="166" spans="1:51" s="13" customFormat="1" ht="168.75">
      <c r="A166" s="24">
        <v>160</v>
      </c>
      <c r="B166" s="44" t="s">
        <v>440</v>
      </c>
      <c r="C166" s="27">
        <v>14099</v>
      </c>
      <c r="D166" s="27">
        <v>14099</v>
      </c>
      <c r="E166" s="43">
        <f>#N/A</f>
        <v>0</v>
      </c>
      <c r="F166" s="44" t="s">
        <v>2766</v>
      </c>
      <c r="G166" s="26" t="s">
        <v>834</v>
      </c>
      <c r="H166" s="26" t="s">
        <v>2767</v>
      </c>
      <c r="I166" s="26" t="s">
        <v>97</v>
      </c>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row>
    <row r="167" spans="1:51" s="13" customFormat="1" ht="206.25">
      <c r="A167" s="97">
        <v>161</v>
      </c>
      <c r="B167" s="98" t="s">
        <v>441</v>
      </c>
      <c r="C167" s="99">
        <v>13020</v>
      </c>
      <c r="D167" s="99">
        <v>13020</v>
      </c>
      <c r="E167" s="100">
        <f>#N/A</f>
        <v>0</v>
      </c>
      <c r="F167" s="98" t="s">
        <v>2871</v>
      </c>
      <c r="G167" s="101" t="s">
        <v>834</v>
      </c>
      <c r="H167" s="101" t="s">
        <v>831</v>
      </c>
      <c r="I167" s="101" t="s">
        <v>97</v>
      </c>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row>
    <row r="168" spans="1:51" s="13" customFormat="1" ht="206.25">
      <c r="A168" s="24">
        <v>162</v>
      </c>
      <c r="B168" s="44" t="s">
        <v>2786</v>
      </c>
      <c r="C168" s="27">
        <v>8930</v>
      </c>
      <c r="D168" s="27">
        <v>8930</v>
      </c>
      <c r="E168" s="43">
        <f>#N/A</f>
        <v>0</v>
      </c>
      <c r="F168" s="44" t="s">
        <v>2785</v>
      </c>
      <c r="G168" s="26" t="s">
        <v>834</v>
      </c>
      <c r="H168" s="26" t="s">
        <v>2767</v>
      </c>
      <c r="I168" s="26" t="s">
        <v>97</v>
      </c>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row>
    <row r="169" spans="1:51" s="13" customFormat="1" ht="168.75">
      <c r="A169" s="24">
        <v>163</v>
      </c>
      <c r="B169" s="44" t="s">
        <v>2780</v>
      </c>
      <c r="C169" s="27">
        <v>4500</v>
      </c>
      <c r="D169" s="27">
        <v>4500</v>
      </c>
      <c r="E169" s="43">
        <f>#N/A</f>
        <v>0</v>
      </c>
      <c r="F169" s="26" t="s">
        <v>2781</v>
      </c>
      <c r="G169" s="26" t="s">
        <v>834</v>
      </c>
      <c r="H169" s="26" t="s">
        <v>2767</v>
      </c>
      <c r="I169" s="26" t="s">
        <v>97</v>
      </c>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row>
    <row r="170" spans="1:51" s="13" customFormat="1" ht="168.75">
      <c r="A170" s="24">
        <v>164</v>
      </c>
      <c r="B170" s="44" t="s">
        <v>2782</v>
      </c>
      <c r="C170" s="27">
        <v>3500</v>
      </c>
      <c r="D170" s="27">
        <v>3500</v>
      </c>
      <c r="E170" s="43">
        <f>#N/A</f>
        <v>0</v>
      </c>
      <c r="F170" s="26" t="s">
        <v>2781</v>
      </c>
      <c r="G170" s="26" t="s">
        <v>834</v>
      </c>
      <c r="H170" s="26" t="s">
        <v>2767</v>
      </c>
      <c r="I170" s="26" t="s">
        <v>97</v>
      </c>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row>
    <row r="171" spans="1:51" s="13" customFormat="1" ht="168.75">
      <c r="A171" s="24">
        <v>165</v>
      </c>
      <c r="B171" s="44" t="s">
        <v>442</v>
      </c>
      <c r="C171" s="27">
        <v>1050</v>
      </c>
      <c r="D171" s="27">
        <v>1050</v>
      </c>
      <c r="E171" s="43">
        <f>#N/A</f>
        <v>0</v>
      </c>
      <c r="F171" s="44" t="s">
        <v>2766</v>
      </c>
      <c r="G171" s="26" t="s">
        <v>834</v>
      </c>
      <c r="H171" s="64" t="s">
        <v>2767</v>
      </c>
      <c r="I171" s="26" t="s">
        <v>97</v>
      </c>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row>
    <row r="172" spans="1:51" s="13" customFormat="1" ht="318.75">
      <c r="A172" s="97">
        <v>166</v>
      </c>
      <c r="B172" s="98" t="s">
        <v>443</v>
      </c>
      <c r="C172" s="99">
        <v>8600</v>
      </c>
      <c r="D172" s="99">
        <v>8600</v>
      </c>
      <c r="E172" s="100">
        <f>#N/A</f>
        <v>0</v>
      </c>
      <c r="F172" s="98" t="s">
        <v>2789</v>
      </c>
      <c r="G172" s="101" t="s">
        <v>834</v>
      </c>
      <c r="H172" s="101" t="s">
        <v>2767</v>
      </c>
      <c r="I172" s="101" t="s">
        <v>97</v>
      </c>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row>
    <row r="173" spans="1:51" s="13" customFormat="1" ht="206.25">
      <c r="A173" s="24">
        <v>167</v>
      </c>
      <c r="B173" s="44" t="s">
        <v>2878</v>
      </c>
      <c r="C173" s="27">
        <v>9200</v>
      </c>
      <c r="D173" s="27">
        <v>9200</v>
      </c>
      <c r="E173" s="43">
        <f>#N/A</f>
        <v>0</v>
      </c>
      <c r="F173" s="44" t="s">
        <v>2790</v>
      </c>
      <c r="G173" s="26" t="s">
        <v>834</v>
      </c>
      <c r="H173" s="26" t="s">
        <v>2767</v>
      </c>
      <c r="I173" s="26" t="s">
        <v>97</v>
      </c>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row>
    <row r="174" spans="1:51" s="13" customFormat="1" ht="206.25">
      <c r="A174" s="24">
        <v>168</v>
      </c>
      <c r="B174" s="44" t="s">
        <v>2869</v>
      </c>
      <c r="C174" s="27">
        <v>3200</v>
      </c>
      <c r="D174" s="27">
        <v>3200</v>
      </c>
      <c r="E174" s="43">
        <f>#N/A</f>
        <v>0</v>
      </c>
      <c r="F174" s="44" t="s">
        <v>2870</v>
      </c>
      <c r="G174" s="26" t="s">
        <v>834</v>
      </c>
      <c r="H174" s="26" t="s">
        <v>2767</v>
      </c>
      <c r="I174" s="26" t="s">
        <v>97</v>
      </c>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row>
    <row r="175" spans="1:51" s="13" customFormat="1" ht="112.5">
      <c r="A175" s="24">
        <v>169</v>
      </c>
      <c r="B175" s="44" t="s">
        <v>444</v>
      </c>
      <c r="C175" s="27">
        <v>7290</v>
      </c>
      <c r="D175" s="27">
        <v>7290</v>
      </c>
      <c r="E175" s="43">
        <f>#N/A</f>
        <v>0</v>
      </c>
      <c r="F175" s="44" t="s">
        <v>846</v>
      </c>
      <c r="G175" s="26" t="s">
        <v>834</v>
      </c>
      <c r="H175" s="26" t="s">
        <v>831</v>
      </c>
      <c r="I175" s="26" t="s">
        <v>97</v>
      </c>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row>
    <row r="176" spans="1:51" s="13" customFormat="1" ht="112.5">
      <c r="A176" s="24">
        <v>170</v>
      </c>
      <c r="B176" s="44" t="s">
        <v>445</v>
      </c>
      <c r="C176" s="27">
        <v>290</v>
      </c>
      <c r="D176" s="27">
        <v>290</v>
      </c>
      <c r="E176" s="43">
        <f>#N/A</f>
        <v>0</v>
      </c>
      <c r="F176" s="44" t="s">
        <v>846</v>
      </c>
      <c r="G176" s="26" t="s">
        <v>834</v>
      </c>
      <c r="H176" s="26" t="s">
        <v>831</v>
      </c>
      <c r="I176" s="26" t="s">
        <v>97</v>
      </c>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row>
    <row r="177" spans="1:51" s="13" customFormat="1" ht="112.5">
      <c r="A177" s="24">
        <v>171</v>
      </c>
      <c r="B177" s="44" t="s">
        <v>446</v>
      </c>
      <c r="C177" s="27">
        <v>5790</v>
      </c>
      <c r="D177" s="27">
        <v>5790</v>
      </c>
      <c r="E177" s="43">
        <f>#N/A</f>
        <v>0</v>
      </c>
      <c r="F177" s="44" t="s">
        <v>846</v>
      </c>
      <c r="G177" s="26" t="s">
        <v>834</v>
      </c>
      <c r="H177" s="26" t="s">
        <v>831</v>
      </c>
      <c r="I177" s="26" t="s">
        <v>97</v>
      </c>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row>
    <row r="178" spans="1:51" s="13" customFormat="1" ht="112.5">
      <c r="A178" s="24">
        <v>172</v>
      </c>
      <c r="B178" s="44" t="s">
        <v>447</v>
      </c>
      <c r="C178" s="27">
        <v>3700</v>
      </c>
      <c r="D178" s="27">
        <v>3700</v>
      </c>
      <c r="E178" s="43">
        <f>#N/A</f>
        <v>0</v>
      </c>
      <c r="F178" s="44" t="s">
        <v>846</v>
      </c>
      <c r="G178" s="26" t="s">
        <v>834</v>
      </c>
      <c r="H178" s="26" t="s">
        <v>831</v>
      </c>
      <c r="I178" s="26" t="s">
        <v>97</v>
      </c>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row>
    <row r="179" spans="1:51" s="13" customFormat="1" ht="112.5">
      <c r="A179" s="24">
        <v>173</v>
      </c>
      <c r="B179" s="44" t="s">
        <v>448</v>
      </c>
      <c r="C179" s="27">
        <v>3700</v>
      </c>
      <c r="D179" s="27">
        <v>3700</v>
      </c>
      <c r="E179" s="43">
        <f>#N/A</f>
        <v>0</v>
      </c>
      <c r="F179" s="44" t="s">
        <v>846</v>
      </c>
      <c r="G179" s="26" t="s">
        <v>834</v>
      </c>
      <c r="H179" s="26" t="s">
        <v>831</v>
      </c>
      <c r="I179" s="26" t="s">
        <v>97</v>
      </c>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row>
    <row r="180" spans="1:51" s="13" customFormat="1" ht="168.75">
      <c r="A180" s="24">
        <v>174</v>
      </c>
      <c r="B180" s="44" t="s">
        <v>449</v>
      </c>
      <c r="C180" s="27">
        <v>29137.9</v>
      </c>
      <c r="D180" s="27">
        <v>29137.9</v>
      </c>
      <c r="E180" s="43">
        <f>#N/A</f>
        <v>0</v>
      </c>
      <c r="F180" s="44" t="s">
        <v>2766</v>
      </c>
      <c r="G180" s="26" t="s">
        <v>834</v>
      </c>
      <c r="H180" s="26" t="s">
        <v>2767</v>
      </c>
      <c r="I180" s="26" t="s">
        <v>97</v>
      </c>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row>
    <row r="181" spans="1:51" s="13" customFormat="1" ht="206.25">
      <c r="A181" s="24">
        <v>175</v>
      </c>
      <c r="B181" s="44" t="s">
        <v>450</v>
      </c>
      <c r="C181" s="27">
        <v>4000</v>
      </c>
      <c r="D181" s="27">
        <v>4000</v>
      </c>
      <c r="E181" s="43">
        <f>#N/A</f>
        <v>0</v>
      </c>
      <c r="F181" s="44" t="s">
        <v>2788</v>
      </c>
      <c r="G181" s="26" t="s">
        <v>834</v>
      </c>
      <c r="H181" s="26" t="s">
        <v>2767</v>
      </c>
      <c r="I181" s="26" t="s">
        <v>97</v>
      </c>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row>
    <row r="182" spans="1:51" s="13" customFormat="1" ht="112.5">
      <c r="A182" s="24">
        <v>176</v>
      </c>
      <c r="B182" s="44" t="s">
        <v>451</v>
      </c>
      <c r="C182" s="27">
        <v>1078</v>
      </c>
      <c r="D182" s="27">
        <v>1078</v>
      </c>
      <c r="E182" s="43">
        <f>#N/A</f>
        <v>0</v>
      </c>
      <c r="F182" s="44" t="s">
        <v>846</v>
      </c>
      <c r="G182" s="26" t="s">
        <v>834</v>
      </c>
      <c r="H182" s="26" t="s">
        <v>831</v>
      </c>
      <c r="I182" s="26" t="s">
        <v>97</v>
      </c>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row>
    <row r="183" spans="1:51" s="13" customFormat="1" ht="112.5">
      <c r="A183" s="24">
        <v>177</v>
      </c>
      <c r="B183" s="44" t="s">
        <v>452</v>
      </c>
      <c r="C183" s="27">
        <v>43400</v>
      </c>
      <c r="D183" s="27">
        <v>43400</v>
      </c>
      <c r="E183" s="43">
        <f>#N/A</f>
        <v>0</v>
      </c>
      <c r="F183" s="44" t="s">
        <v>846</v>
      </c>
      <c r="G183" s="26" t="s">
        <v>834</v>
      </c>
      <c r="H183" s="26" t="s">
        <v>831</v>
      </c>
      <c r="I183" s="26" t="s">
        <v>97</v>
      </c>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row>
    <row r="184" spans="1:51" s="13" customFormat="1" ht="112.5">
      <c r="A184" s="24">
        <v>178</v>
      </c>
      <c r="B184" s="44" t="s">
        <v>453</v>
      </c>
      <c r="C184" s="27">
        <v>21600</v>
      </c>
      <c r="D184" s="27">
        <v>21600</v>
      </c>
      <c r="E184" s="43">
        <f>#N/A</f>
        <v>0</v>
      </c>
      <c r="F184" s="44" t="s">
        <v>846</v>
      </c>
      <c r="G184" s="26" t="s">
        <v>834</v>
      </c>
      <c r="H184" s="26" t="s">
        <v>831</v>
      </c>
      <c r="I184" s="26" t="s">
        <v>97</v>
      </c>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row>
    <row r="185" spans="1:51" s="13" customFormat="1" ht="150">
      <c r="A185" s="24">
        <v>179</v>
      </c>
      <c r="B185" s="44" t="s">
        <v>760</v>
      </c>
      <c r="C185" s="27">
        <v>70371.42</v>
      </c>
      <c r="D185" s="27">
        <v>67020.57</v>
      </c>
      <c r="E185" s="43">
        <f>#N/A</f>
        <v>3350.8499999999913</v>
      </c>
      <c r="F185" s="44" t="s">
        <v>2467</v>
      </c>
      <c r="G185" s="26" t="s">
        <v>834</v>
      </c>
      <c r="H185" s="26" t="s">
        <v>759</v>
      </c>
      <c r="I185" s="26" t="s">
        <v>97</v>
      </c>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row>
    <row r="186" spans="1:51" s="13" customFormat="1" ht="150">
      <c r="A186" s="24">
        <v>180</v>
      </c>
      <c r="B186" s="44" t="s">
        <v>761</v>
      </c>
      <c r="C186" s="27">
        <v>28900</v>
      </c>
      <c r="D186" s="27">
        <v>28900</v>
      </c>
      <c r="E186" s="43">
        <f>#N/A</f>
        <v>0</v>
      </c>
      <c r="F186" s="44" t="s">
        <v>2467</v>
      </c>
      <c r="G186" s="26" t="s">
        <v>834</v>
      </c>
      <c r="H186" s="26" t="s">
        <v>759</v>
      </c>
      <c r="I186" s="26" t="s">
        <v>97</v>
      </c>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row>
    <row r="187" spans="1:51" s="13" customFormat="1" ht="150">
      <c r="A187" s="24">
        <v>181</v>
      </c>
      <c r="B187" s="44" t="s">
        <v>762</v>
      </c>
      <c r="C187" s="27">
        <v>20700</v>
      </c>
      <c r="D187" s="27">
        <v>20700</v>
      </c>
      <c r="E187" s="43">
        <f>#N/A</f>
        <v>0</v>
      </c>
      <c r="F187" s="44" t="s">
        <v>2467</v>
      </c>
      <c r="G187" s="26" t="s">
        <v>834</v>
      </c>
      <c r="H187" s="26" t="s">
        <v>759</v>
      </c>
      <c r="I187" s="26" t="s">
        <v>97</v>
      </c>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row>
    <row r="188" spans="1:51" s="13" customFormat="1" ht="150">
      <c r="A188" s="24">
        <v>182</v>
      </c>
      <c r="B188" s="44" t="s">
        <v>763</v>
      </c>
      <c r="C188" s="27">
        <v>17900</v>
      </c>
      <c r="D188" s="27">
        <v>17900</v>
      </c>
      <c r="E188" s="43">
        <f>#N/A</f>
        <v>0</v>
      </c>
      <c r="F188" s="44" t="s">
        <v>2467</v>
      </c>
      <c r="G188" s="26" t="s">
        <v>834</v>
      </c>
      <c r="H188" s="26" t="s">
        <v>759</v>
      </c>
      <c r="I188" s="26" t="s">
        <v>97</v>
      </c>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row>
    <row r="189" spans="1:51" s="13" customFormat="1" ht="150">
      <c r="A189" s="24">
        <v>183</v>
      </c>
      <c r="B189" s="44" t="s">
        <v>764</v>
      </c>
      <c r="C189" s="27">
        <v>19250</v>
      </c>
      <c r="D189" s="27">
        <v>19250</v>
      </c>
      <c r="E189" s="43">
        <f>#N/A</f>
        <v>0</v>
      </c>
      <c r="F189" s="44" t="s">
        <v>2467</v>
      </c>
      <c r="G189" s="26" t="s">
        <v>834</v>
      </c>
      <c r="H189" s="26" t="s">
        <v>759</v>
      </c>
      <c r="I189" s="26" t="s">
        <v>97</v>
      </c>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row>
    <row r="190" spans="1:51" s="13" customFormat="1" ht="150">
      <c r="A190" s="24">
        <v>184</v>
      </c>
      <c r="B190" s="44" t="s">
        <v>765</v>
      </c>
      <c r="C190" s="27">
        <v>26000</v>
      </c>
      <c r="D190" s="27">
        <v>26000</v>
      </c>
      <c r="E190" s="43">
        <f>#N/A</f>
        <v>0</v>
      </c>
      <c r="F190" s="44" t="s">
        <v>2467</v>
      </c>
      <c r="G190" s="26" t="s">
        <v>834</v>
      </c>
      <c r="H190" s="26" t="s">
        <v>759</v>
      </c>
      <c r="I190" s="26" t="s">
        <v>97</v>
      </c>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row>
    <row r="191" spans="1:51" s="13" customFormat="1" ht="150">
      <c r="A191" s="24">
        <v>185</v>
      </c>
      <c r="B191" s="44" t="s">
        <v>766</v>
      </c>
      <c r="C191" s="27">
        <v>12500</v>
      </c>
      <c r="D191" s="27">
        <v>12500</v>
      </c>
      <c r="E191" s="43">
        <f>#N/A</f>
        <v>0</v>
      </c>
      <c r="F191" s="44" t="s">
        <v>2467</v>
      </c>
      <c r="G191" s="26" t="s">
        <v>834</v>
      </c>
      <c r="H191" s="26" t="s">
        <v>759</v>
      </c>
      <c r="I191" s="26" t="s">
        <v>97</v>
      </c>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row>
    <row r="192" spans="1:51" s="13" customFormat="1" ht="150">
      <c r="A192" s="24">
        <v>186</v>
      </c>
      <c r="B192" s="44" t="s">
        <v>767</v>
      </c>
      <c r="C192" s="27">
        <v>60000</v>
      </c>
      <c r="D192" s="27">
        <v>40000.09</v>
      </c>
      <c r="E192" s="43">
        <f>#N/A</f>
        <v>19999.910000000003</v>
      </c>
      <c r="F192" s="44" t="s">
        <v>2467</v>
      </c>
      <c r="G192" s="26" t="s">
        <v>834</v>
      </c>
      <c r="H192" s="26" t="s">
        <v>759</v>
      </c>
      <c r="I192" s="26" t="s">
        <v>97</v>
      </c>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row>
    <row r="193" spans="1:51" s="13" customFormat="1" ht="150">
      <c r="A193" s="24">
        <v>187</v>
      </c>
      <c r="B193" s="44" t="s">
        <v>1534</v>
      </c>
      <c r="C193" s="27">
        <v>83886.58</v>
      </c>
      <c r="D193" s="27">
        <v>55225.01</v>
      </c>
      <c r="E193" s="43">
        <f>#N/A</f>
        <v>28661.57</v>
      </c>
      <c r="F193" s="44" t="s">
        <v>2467</v>
      </c>
      <c r="G193" s="26" t="s">
        <v>834</v>
      </c>
      <c r="H193" s="26" t="s">
        <v>759</v>
      </c>
      <c r="I193" s="26" t="s">
        <v>97</v>
      </c>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row>
    <row r="194" spans="1:51" s="13" customFormat="1" ht="150">
      <c r="A194" s="24">
        <v>188</v>
      </c>
      <c r="B194" s="44" t="s">
        <v>1535</v>
      </c>
      <c r="C194" s="27">
        <v>45362.4</v>
      </c>
      <c r="D194" s="27">
        <v>11553.27</v>
      </c>
      <c r="E194" s="43">
        <f>#N/A</f>
        <v>33809.130000000005</v>
      </c>
      <c r="F194" s="44" t="s">
        <v>2467</v>
      </c>
      <c r="G194" s="26" t="s">
        <v>834</v>
      </c>
      <c r="H194" s="26" t="s">
        <v>759</v>
      </c>
      <c r="I194" s="26" t="s">
        <v>97</v>
      </c>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row>
    <row r="195" spans="1:51" s="13" customFormat="1" ht="150">
      <c r="A195" s="24">
        <v>189</v>
      </c>
      <c r="B195" s="44" t="s">
        <v>1536</v>
      </c>
      <c r="C195" s="27">
        <v>42710.22</v>
      </c>
      <c r="D195" s="27">
        <v>11152.16</v>
      </c>
      <c r="E195" s="43">
        <f>#N/A</f>
        <v>31558.06</v>
      </c>
      <c r="F195" s="44" t="s">
        <v>2467</v>
      </c>
      <c r="G195" s="26" t="s">
        <v>834</v>
      </c>
      <c r="H195" s="26" t="s">
        <v>759</v>
      </c>
      <c r="I195" s="26" t="s">
        <v>97</v>
      </c>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row>
    <row r="196" spans="1:51" s="13" customFormat="1" ht="150">
      <c r="A196" s="24">
        <v>190</v>
      </c>
      <c r="B196" s="44" t="s">
        <v>1537</v>
      </c>
      <c r="C196" s="27">
        <v>42710.22</v>
      </c>
      <c r="D196" s="27">
        <v>11152.16</v>
      </c>
      <c r="E196" s="43">
        <f>#N/A</f>
        <v>31558.06</v>
      </c>
      <c r="F196" s="44" t="s">
        <v>2467</v>
      </c>
      <c r="G196" s="26" t="s">
        <v>834</v>
      </c>
      <c r="H196" s="26" t="s">
        <v>759</v>
      </c>
      <c r="I196" s="26" t="s">
        <v>97</v>
      </c>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row>
    <row r="197" spans="1:51" s="13" customFormat="1" ht="150">
      <c r="A197" s="24">
        <v>191</v>
      </c>
      <c r="B197" s="44" t="s">
        <v>1538</v>
      </c>
      <c r="C197" s="27">
        <v>44573.86</v>
      </c>
      <c r="D197" s="27">
        <v>11638.61</v>
      </c>
      <c r="E197" s="43">
        <f>#N/A</f>
        <v>32935.25</v>
      </c>
      <c r="F197" s="44" t="s">
        <v>2467</v>
      </c>
      <c r="G197" s="26" t="s">
        <v>834</v>
      </c>
      <c r="H197" s="26" t="s">
        <v>759</v>
      </c>
      <c r="I197" s="26" t="s">
        <v>97</v>
      </c>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row>
    <row r="198" spans="1:51" s="13" customFormat="1" ht="150">
      <c r="A198" s="24">
        <v>192</v>
      </c>
      <c r="B198" s="44" t="s">
        <v>1539</v>
      </c>
      <c r="C198" s="27">
        <v>44573.86</v>
      </c>
      <c r="D198" s="27">
        <v>11638.61</v>
      </c>
      <c r="E198" s="43">
        <f>#N/A</f>
        <v>32935.25</v>
      </c>
      <c r="F198" s="44" t="s">
        <v>2467</v>
      </c>
      <c r="G198" s="26" t="s">
        <v>834</v>
      </c>
      <c r="H198" s="26" t="s">
        <v>759</v>
      </c>
      <c r="I198" s="26" t="s">
        <v>97</v>
      </c>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row>
    <row r="199" spans="1:51" s="13" customFormat="1" ht="150">
      <c r="A199" s="24">
        <v>193</v>
      </c>
      <c r="B199" s="44" t="s">
        <v>1540</v>
      </c>
      <c r="C199" s="27">
        <v>23990</v>
      </c>
      <c r="D199" s="27">
        <v>23990</v>
      </c>
      <c r="E199" s="43">
        <f>#N/A</f>
        <v>0</v>
      </c>
      <c r="F199" s="44" t="s">
        <v>2467</v>
      </c>
      <c r="G199" s="26" t="s">
        <v>834</v>
      </c>
      <c r="H199" s="26" t="s">
        <v>759</v>
      </c>
      <c r="I199" s="26" t="s">
        <v>97</v>
      </c>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row>
    <row r="200" spans="1:51" s="13" customFormat="1" ht="150">
      <c r="A200" s="24">
        <v>194</v>
      </c>
      <c r="B200" s="44" t="s">
        <v>1541</v>
      </c>
      <c r="C200" s="27">
        <v>15500</v>
      </c>
      <c r="D200" s="27">
        <v>15500</v>
      </c>
      <c r="E200" s="43">
        <f>#N/A</f>
        <v>0</v>
      </c>
      <c r="F200" s="44" t="s">
        <v>2467</v>
      </c>
      <c r="G200" s="26" t="s">
        <v>834</v>
      </c>
      <c r="H200" s="26" t="s">
        <v>759</v>
      </c>
      <c r="I200" s="26" t="s">
        <v>97</v>
      </c>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row>
    <row r="201" spans="1:51" s="13" customFormat="1" ht="150">
      <c r="A201" s="24">
        <v>195</v>
      </c>
      <c r="B201" s="44" t="s">
        <v>1542</v>
      </c>
      <c r="C201" s="27">
        <v>13980</v>
      </c>
      <c r="D201" s="27">
        <v>13980</v>
      </c>
      <c r="E201" s="43">
        <f>#N/A</f>
        <v>0</v>
      </c>
      <c r="F201" s="44" t="s">
        <v>2467</v>
      </c>
      <c r="G201" s="26" t="s">
        <v>834</v>
      </c>
      <c r="H201" s="26" t="s">
        <v>759</v>
      </c>
      <c r="I201" s="26" t="s">
        <v>97</v>
      </c>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row>
    <row r="202" spans="1:51" s="13" customFormat="1" ht="150">
      <c r="A202" s="24">
        <v>196</v>
      </c>
      <c r="B202" s="44" t="s">
        <v>1543</v>
      </c>
      <c r="C202" s="27">
        <v>22990</v>
      </c>
      <c r="D202" s="27">
        <v>22990</v>
      </c>
      <c r="E202" s="43">
        <f>#N/A</f>
        <v>0</v>
      </c>
      <c r="F202" s="44" t="s">
        <v>2467</v>
      </c>
      <c r="G202" s="26" t="s">
        <v>834</v>
      </c>
      <c r="H202" s="26" t="s">
        <v>759</v>
      </c>
      <c r="I202" s="26" t="s">
        <v>97</v>
      </c>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row>
    <row r="203" spans="1:51" s="13" customFormat="1" ht="150">
      <c r="A203" s="24">
        <v>197</v>
      </c>
      <c r="B203" s="44" t="s">
        <v>1544</v>
      </c>
      <c r="C203" s="27">
        <v>20790</v>
      </c>
      <c r="D203" s="27">
        <v>20790</v>
      </c>
      <c r="E203" s="43">
        <f>#N/A</f>
        <v>0</v>
      </c>
      <c r="F203" s="44" t="s">
        <v>2467</v>
      </c>
      <c r="G203" s="26" t="s">
        <v>834</v>
      </c>
      <c r="H203" s="26" t="s">
        <v>759</v>
      </c>
      <c r="I203" s="26" t="s">
        <v>97</v>
      </c>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row>
    <row r="204" spans="1:51" s="13" customFormat="1" ht="150">
      <c r="A204" s="24">
        <v>198</v>
      </c>
      <c r="B204" s="44" t="s">
        <v>1545</v>
      </c>
      <c r="C204" s="27">
        <v>9990</v>
      </c>
      <c r="D204" s="27">
        <v>9990</v>
      </c>
      <c r="E204" s="43">
        <f>#N/A</f>
        <v>0</v>
      </c>
      <c r="F204" s="44" t="s">
        <v>2467</v>
      </c>
      <c r="G204" s="26" t="s">
        <v>834</v>
      </c>
      <c r="H204" s="26" t="s">
        <v>759</v>
      </c>
      <c r="I204" s="26" t="s">
        <v>97</v>
      </c>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row>
    <row r="205" spans="1:51" s="13" customFormat="1" ht="150">
      <c r="A205" s="24">
        <v>199</v>
      </c>
      <c r="B205" s="44" t="s">
        <v>1546</v>
      </c>
      <c r="C205" s="27">
        <v>9990</v>
      </c>
      <c r="D205" s="27">
        <v>9990</v>
      </c>
      <c r="E205" s="43">
        <f>#N/A</f>
        <v>0</v>
      </c>
      <c r="F205" s="44" t="s">
        <v>2467</v>
      </c>
      <c r="G205" s="26" t="s">
        <v>834</v>
      </c>
      <c r="H205" s="26" t="s">
        <v>759</v>
      </c>
      <c r="I205" s="26" t="s">
        <v>97</v>
      </c>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row>
    <row r="206" spans="1:51" s="13" customFormat="1" ht="150">
      <c r="A206" s="24">
        <v>200</v>
      </c>
      <c r="B206" s="44" t="s">
        <v>1547</v>
      </c>
      <c r="C206" s="27">
        <v>6990</v>
      </c>
      <c r="D206" s="27">
        <v>6990</v>
      </c>
      <c r="E206" s="43">
        <f>#N/A</f>
        <v>0</v>
      </c>
      <c r="F206" s="44" t="s">
        <v>2467</v>
      </c>
      <c r="G206" s="26" t="s">
        <v>834</v>
      </c>
      <c r="H206" s="26" t="s">
        <v>759</v>
      </c>
      <c r="I206" s="26" t="s">
        <v>97</v>
      </c>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row>
    <row r="207" spans="1:51" s="13" customFormat="1" ht="150">
      <c r="A207" s="24">
        <v>201</v>
      </c>
      <c r="B207" s="44" t="s">
        <v>1548</v>
      </c>
      <c r="C207" s="27">
        <v>21380</v>
      </c>
      <c r="D207" s="27">
        <v>21380</v>
      </c>
      <c r="E207" s="43">
        <f>#N/A</f>
        <v>0</v>
      </c>
      <c r="F207" s="44" t="s">
        <v>2467</v>
      </c>
      <c r="G207" s="26" t="s">
        <v>834</v>
      </c>
      <c r="H207" s="26" t="s">
        <v>759</v>
      </c>
      <c r="I207" s="26" t="s">
        <v>97</v>
      </c>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row>
    <row r="208" spans="1:51" s="13" customFormat="1" ht="150">
      <c r="A208" s="24">
        <v>202</v>
      </c>
      <c r="B208" s="44" t="s">
        <v>1549</v>
      </c>
      <c r="C208" s="27">
        <v>928.05</v>
      </c>
      <c r="D208" s="27">
        <v>287.3</v>
      </c>
      <c r="E208" s="43">
        <f>#N/A</f>
        <v>640.75</v>
      </c>
      <c r="F208" s="44" t="s">
        <v>2467</v>
      </c>
      <c r="G208" s="26" t="s">
        <v>834</v>
      </c>
      <c r="H208" s="26" t="s">
        <v>759</v>
      </c>
      <c r="I208" s="26" t="s">
        <v>97</v>
      </c>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row>
    <row r="209" spans="1:51" s="13" customFormat="1" ht="150">
      <c r="A209" s="24">
        <v>203</v>
      </c>
      <c r="B209" s="44" t="s">
        <v>1550</v>
      </c>
      <c r="C209" s="27">
        <v>928.05</v>
      </c>
      <c r="D209" s="27">
        <v>287.3</v>
      </c>
      <c r="E209" s="43">
        <f>#N/A</f>
        <v>640.75</v>
      </c>
      <c r="F209" s="44" t="s">
        <v>2467</v>
      </c>
      <c r="G209" s="26" t="s">
        <v>834</v>
      </c>
      <c r="H209" s="26" t="s">
        <v>759</v>
      </c>
      <c r="I209" s="26" t="s">
        <v>97</v>
      </c>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row>
    <row r="210" spans="1:51" s="13" customFormat="1" ht="150">
      <c r="A210" s="24">
        <v>204</v>
      </c>
      <c r="B210" s="44" t="s">
        <v>1551</v>
      </c>
      <c r="C210" s="27">
        <v>7832.72</v>
      </c>
      <c r="D210" s="27">
        <v>373.12</v>
      </c>
      <c r="E210" s="43">
        <f>#N/A</f>
        <v>7459.6</v>
      </c>
      <c r="F210" s="44" t="s">
        <v>2467</v>
      </c>
      <c r="G210" s="26" t="s">
        <v>834</v>
      </c>
      <c r="H210" s="26" t="s">
        <v>759</v>
      </c>
      <c r="I210" s="26" t="s">
        <v>97</v>
      </c>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row>
    <row r="211" spans="1:51" s="13" customFormat="1" ht="150">
      <c r="A211" s="24">
        <v>205</v>
      </c>
      <c r="B211" s="44" t="s">
        <v>1552</v>
      </c>
      <c r="C211" s="27">
        <v>928.05</v>
      </c>
      <c r="D211" s="27">
        <v>165.75</v>
      </c>
      <c r="E211" s="43">
        <f>#N/A</f>
        <v>762.3</v>
      </c>
      <c r="F211" s="44" t="s">
        <v>2467</v>
      </c>
      <c r="G211" s="26" t="s">
        <v>834</v>
      </c>
      <c r="H211" s="26" t="s">
        <v>759</v>
      </c>
      <c r="I211" s="26" t="s">
        <v>97</v>
      </c>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row>
    <row r="212" spans="1:51" s="13" customFormat="1" ht="150">
      <c r="A212" s="24">
        <v>206</v>
      </c>
      <c r="B212" s="44" t="s">
        <v>1553</v>
      </c>
      <c r="C212" s="27">
        <v>938.05</v>
      </c>
      <c r="D212" s="27">
        <v>287.3</v>
      </c>
      <c r="E212" s="43">
        <f>#N/A</f>
        <v>650.75</v>
      </c>
      <c r="F212" s="44" t="s">
        <v>2467</v>
      </c>
      <c r="G212" s="26" t="s">
        <v>834</v>
      </c>
      <c r="H212" s="26" t="s">
        <v>759</v>
      </c>
      <c r="I212" s="26" t="s">
        <v>97</v>
      </c>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row>
    <row r="213" spans="1:51" s="13" customFormat="1" ht="150">
      <c r="A213" s="24">
        <v>207</v>
      </c>
      <c r="B213" s="44" t="s">
        <v>1554</v>
      </c>
      <c r="C213" s="27">
        <v>5568.3</v>
      </c>
      <c r="D213" s="27">
        <v>1723.8</v>
      </c>
      <c r="E213" s="43">
        <f>#N/A</f>
        <v>3844.5</v>
      </c>
      <c r="F213" s="44" t="s">
        <v>2467</v>
      </c>
      <c r="G213" s="26" t="s">
        <v>834</v>
      </c>
      <c r="H213" s="26" t="s">
        <v>759</v>
      </c>
      <c r="I213" s="26" t="s">
        <v>97</v>
      </c>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row>
    <row r="214" spans="1:51" s="13" customFormat="1" ht="150">
      <c r="A214" s="24">
        <v>208</v>
      </c>
      <c r="B214" s="44" t="s">
        <v>1555</v>
      </c>
      <c r="C214" s="27">
        <v>5875.32</v>
      </c>
      <c r="D214" s="27">
        <v>69.96</v>
      </c>
      <c r="E214" s="43">
        <f>#N/A</f>
        <v>5805.36</v>
      </c>
      <c r="F214" s="44" t="s">
        <v>2467</v>
      </c>
      <c r="G214" s="26" t="s">
        <v>834</v>
      </c>
      <c r="H214" s="26" t="s">
        <v>759</v>
      </c>
      <c r="I214" s="26" t="s">
        <v>97</v>
      </c>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row>
    <row r="215" spans="1:51" s="13" customFormat="1" ht="150">
      <c r="A215" s="24">
        <v>209</v>
      </c>
      <c r="B215" s="44" t="s">
        <v>1788</v>
      </c>
      <c r="C215" s="27">
        <v>7424.4</v>
      </c>
      <c r="D215" s="27">
        <v>1900.6</v>
      </c>
      <c r="E215" s="43">
        <f>#N/A</f>
        <v>5523.799999999999</v>
      </c>
      <c r="F215" s="44" t="s">
        <v>2467</v>
      </c>
      <c r="G215" s="26" t="s">
        <v>834</v>
      </c>
      <c r="H215" s="26" t="s">
        <v>759</v>
      </c>
      <c r="I215" s="26" t="s">
        <v>97</v>
      </c>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row>
    <row r="216" spans="1:51" s="13" customFormat="1" ht="150">
      <c r="A216" s="24">
        <v>210</v>
      </c>
      <c r="B216" s="44" t="s">
        <v>1556</v>
      </c>
      <c r="C216" s="27">
        <v>6312.54</v>
      </c>
      <c r="D216" s="27">
        <v>1201.92</v>
      </c>
      <c r="E216" s="43">
        <f>#N/A</f>
        <v>5110.62</v>
      </c>
      <c r="F216" s="44" t="s">
        <v>2467</v>
      </c>
      <c r="G216" s="26" t="s">
        <v>834</v>
      </c>
      <c r="H216" s="26" t="s">
        <v>759</v>
      </c>
      <c r="I216" s="26" t="s">
        <v>97</v>
      </c>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row>
    <row r="217" spans="1:51" s="13" customFormat="1" ht="150">
      <c r="A217" s="24">
        <v>211</v>
      </c>
      <c r="B217" s="44" t="s">
        <v>1557</v>
      </c>
      <c r="C217" s="27">
        <v>1052.09</v>
      </c>
      <c r="D217" s="27">
        <v>200.32</v>
      </c>
      <c r="E217" s="43">
        <f>#N/A</f>
        <v>851.77</v>
      </c>
      <c r="F217" s="44" t="s">
        <v>2467</v>
      </c>
      <c r="G217" s="26" t="s">
        <v>834</v>
      </c>
      <c r="H217" s="26" t="s">
        <v>759</v>
      </c>
      <c r="I217" s="26" t="s">
        <v>97</v>
      </c>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row>
    <row r="218" spans="1:51" s="13" customFormat="1" ht="150">
      <c r="A218" s="24">
        <v>212</v>
      </c>
      <c r="B218" s="44" t="s">
        <v>1558</v>
      </c>
      <c r="C218" s="27">
        <v>18937.62</v>
      </c>
      <c r="D218" s="27">
        <v>5108.16</v>
      </c>
      <c r="E218" s="43">
        <f>#N/A</f>
        <v>13829.46</v>
      </c>
      <c r="F218" s="44" t="s">
        <v>2467</v>
      </c>
      <c r="G218" s="26" t="s">
        <v>834</v>
      </c>
      <c r="H218" s="26" t="s">
        <v>759</v>
      </c>
      <c r="I218" s="26" t="s">
        <v>97</v>
      </c>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row>
    <row r="219" spans="1:51" s="13" customFormat="1" ht="150">
      <c r="A219" s="24">
        <v>213</v>
      </c>
      <c r="B219" s="44" t="s">
        <v>1559</v>
      </c>
      <c r="C219" s="27">
        <v>2104.18</v>
      </c>
      <c r="D219" s="27">
        <v>651.04</v>
      </c>
      <c r="E219" s="43">
        <f>#N/A</f>
        <v>1453.1399999999999</v>
      </c>
      <c r="F219" s="44" t="s">
        <v>2467</v>
      </c>
      <c r="G219" s="26" t="s">
        <v>834</v>
      </c>
      <c r="H219" s="26" t="s">
        <v>759</v>
      </c>
      <c r="I219" s="26" t="s">
        <v>97</v>
      </c>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row>
    <row r="220" spans="1:51" s="13" customFormat="1" ht="150">
      <c r="A220" s="24">
        <v>214</v>
      </c>
      <c r="B220" s="44" t="s">
        <v>1556</v>
      </c>
      <c r="C220" s="27">
        <v>5260.45</v>
      </c>
      <c r="D220" s="27">
        <v>1627.6</v>
      </c>
      <c r="E220" s="43">
        <f>#N/A</f>
        <v>3632.85</v>
      </c>
      <c r="F220" s="44" t="s">
        <v>2467</v>
      </c>
      <c r="G220" s="26" t="s">
        <v>834</v>
      </c>
      <c r="H220" s="26" t="s">
        <v>759</v>
      </c>
      <c r="I220" s="26" t="s">
        <v>97</v>
      </c>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row>
    <row r="221" spans="1:51" s="13" customFormat="1" ht="150">
      <c r="A221" s="24">
        <v>215</v>
      </c>
      <c r="B221" s="44" t="s">
        <v>1560</v>
      </c>
      <c r="C221" s="27">
        <v>15816.6</v>
      </c>
      <c r="D221" s="27">
        <v>3335.36</v>
      </c>
      <c r="E221" s="43">
        <f>#N/A</f>
        <v>12481.24</v>
      </c>
      <c r="F221" s="44" t="s">
        <v>2467</v>
      </c>
      <c r="G221" s="26" t="s">
        <v>834</v>
      </c>
      <c r="H221" s="26" t="s">
        <v>759</v>
      </c>
      <c r="I221" s="26" t="s">
        <v>97</v>
      </c>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row>
    <row r="222" spans="1:51" s="13" customFormat="1" ht="150">
      <c r="A222" s="24">
        <v>216</v>
      </c>
      <c r="B222" s="44" t="s">
        <v>1561</v>
      </c>
      <c r="C222" s="27">
        <v>3638.25</v>
      </c>
      <c r="D222" s="27">
        <v>915.74</v>
      </c>
      <c r="E222" s="43">
        <f>#N/A</f>
        <v>2722.51</v>
      </c>
      <c r="F222" s="44" t="s">
        <v>2467</v>
      </c>
      <c r="G222" s="26" t="s">
        <v>834</v>
      </c>
      <c r="H222" s="26" t="s">
        <v>759</v>
      </c>
      <c r="I222" s="26" t="s">
        <v>97</v>
      </c>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row>
    <row r="223" spans="1:51" s="13" customFormat="1" ht="150">
      <c r="A223" s="24">
        <v>217</v>
      </c>
      <c r="B223" s="44" t="s">
        <v>1562</v>
      </c>
      <c r="C223" s="27">
        <v>17054.17</v>
      </c>
      <c r="D223" s="27">
        <v>5067.42</v>
      </c>
      <c r="E223" s="43">
        <f>#N/A</f>
        <v>11986.749999999998</v>
      </c>
      <c r="F223" s="44" t="s">
        <v>2467</v>
      </c>
      <c r="G223" s="26" t="s">
        <v>834</v>
      </c>
      <c r="H223" s="26" t="s">
        <v>759</v>
      </c>
      <c r="I223" s="26" t="s">
        <v>97</v>
      </c>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row>
    <row r="224" spans="1:51" s="13" customFormat="1" ht="150">
      <c r="A224" s="24">
        <v>218</v>
      </c>
      <c r="B224" s="44" t="s">
        <v>1563</v>
      </c>
      <c r="C224" s="27">
        <v>7026.23</v>
      </c>
      <c r="D224" s="27">
        <v>867.48</v>
      </c>
      <c r="E224" s="43">
        <f>#N/A</f>
        <v>6158.75</v>
      </c>
      <c r="F224" s="44" t="s">
        <v>2467</v>
      </c>
      <c r="G224" s="26" t="s">
        <v>834</v>
      </c>
      <c r="H224" s="26" t="s">
        <v>759</v>
      </c>
      <c r="I224" s="26" t="s">
        <v>97</v>
      </c>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row>
    <row r="225" spans="1:51" s="13" customFormat="1" ht="150">
      <c r="A225" s="24">
        <v>219</v>
      </c>
      <c r="B225" s="44" t="s">
        <v>1564</v>
      </c>
      <c r="C225" s="27">
        <v>2379.04</v>
      </c>
      <c r="D225" s="27">
        <v>28.32</v>
      </c>
      <c r="E225" s="43">
        <f>#N/A</f>
        <v>2350.72</v>
      </c>
      <c r="F225" s="44" t="s">
        <v>2467</v>
      </c>
      <c r="G225" s="26" t="s">
        <v>834</v>
      </c>
      <c r="H225" s="26" t="s">
        <v>759</v>
      </c>
      <c r="I225" s="26" t="s">
        <v>97</v>
      </c>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row>
    <row r="226" spans="1:51" s="13" customFormat="1" ht="150">
      <c r="A226" s="24">
        <v>220</v>
      </c>
      <c r="B226" s="44" t="s">
        <v>1565</v>
      </c>
      <c r="C226" s="27">
        <v>3172.3</v>
      </c>
      <c r="D226" s="27">
        <v>641.92</v>
      </c>
      <c r="E226" s="43">
        <f>#N/A</f>
        <v>2530.38</v>
      </c>
      <c r="F226" s="44" t="s">
        <v>2467</v>
      </c>
      <c r="G226" s="26" t="s">
        <v>834</v>
      </c>
      <c r="H226" s="26" t="s">
        <v>759</v>
      </c>
      <c r="I226" s="26" t="s">
        <v>97</v>
      </c>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row>
    <row r="227" spans="1:51" s="13" customFormat="1" ht="150">
      <c r="A227" s="24">
        <v>221</v>
      </c>
      <c r="B227" s="44" t="s">
        <v>1566</v>
      </c>
      <c r="C227" s="27">
        <v>1052.7</v>
      </c>
      <c r="D227" s="27">
        <v>326.04</v>
      </c>
      <c r="E227" s="43">
        <f>#N/A</f>
        <v>726.6600000000001</v>
      </c>
      <c r="F227" s="44" t="s">
        <v>2467</v>
      </c>
      <c r="G227" s="26" t="s">
        <v>834</v>
      </c>
      <c r="H227" s="26" t="s">
        <v>759</v>
      </c>
      <c r="I227" s="26" t="s">
        <v>97</v>
      </c>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row>
    <row r="228" spans="1:51" s="13" customFormat="1" ht="150">
      <c r="A228" s="24">
        <v>222</v>
      </c>
      <c r="B228" s="44" t="s">
        <v>1567</v>
      </c>
      <c r="C228" s="27">
        <v>1</v>
      </c>
      <c r="D228" s="27">
        <v>1</v>
      </c>
      <c r="E228" s="43">
        <f>#N/A</f>
        <v>0</v>
      </c>
      <c r="F228" s="44" t="s">
        <v>2467</v>
      </c>
      <c r="G228" s="26" t="s">
        <v>834</v>
      </c>
      <c r="H228" s="26" t="s">
        <v>759</v>
      </c>
      <c r="I228" s="26" t="s">
        <v>97</v>
      </c>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row>
    <row r="229" spans="1:51" s="13" customFormat="1" ht="150">
      <c r="A229" s="24">
        <v>223</v>
      </c>
      <c r="B229" s="44" t="s">
        <v>1568</v>
      </c>
      <c r="C229" s="27">
        <v>47000</v>
      </c>
      <c r="D229" s="27">
        <v>33683.16</v>
      </c>
      <c r="E229" s="43">
        <f>#N/A</f>
        <v>13316.839999999997</v>
      </c>
      <c r="F229" s="44" t="s">
        <v>2467</v>
      </c>
      <c r="G229" s="26" t="s">
        <v>834</v>
      </c>
      <c r="H229" s="26" t="s">
        <v>759</v>
      </c>
      <c r="I229" s="26" t="s">
        <v>97</v>
      </c>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row>
    <row r="230" spans="1:51" s="13" customFormat="1" ht="150">
      <c r="A230" s="24">
        <v>224</v>
      </c>
      <c r="B230" s="44" t="s">
        <v>1569</v>
      </c>
      <c r="C230" s="27">
        <v>7990</v>
      </c>
      <c r="D230" s="27">
        <v>7990</v>
      </c>
      <c r="E230" s="43">
        <f>#N/A</f>
        <v>0</v>
      </c>
      <c r="F230" s="44" t="s">
        <v>2467</v>
      </c>
      <c r="G230" s="26" t="s">
        <v>834</v>
      </c>
      <c r="H230" s="26" t="s">
        <v>759</v>
      </c>
      <c r="I230" s="26" t="s">
        <v>97</v>
      </c>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row>
    <row r="231" spans="1:51" s="13" customFormat="1" ht="150">
      <c r="A231" s="24">
        <v>225</v>
      </c>
      <c r="B231" s="44" t="s">
        <v>1570</v>
      </c>
      <c r="C231" s="27">
        <v>25590</v>
      </c>
      <c r="D231" s="27">
        <v>25590</v>
      </c>
      <c r="E231" s="43">
        <f>#N/A</f>
        <v>0</v>
      </c>
      <c r="F231" s="44" t="s">
        <v>2467</v>
      </c>
      <c r="G231" s="26" t="s">
        <v>834</v>
      </c>
      <c r="H231" s="26" t="s">
        <v>759</v>
      </c>
      <c r="I231" s="26" t="s">
        <v>97</v>
      </c>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row>
    <row r="232" spans="1:51" s="13" customFormat="1" ht="150">
      <c r="A232" s="24">
        <v>226</v>
      </c>
      <c r="B232" s="44" t="s">
        <v>1571</v>
      </c>
      <c r="C232" s="27">
        <v>8490</v>
      </c>
      <c r="D232" s="27">
        <v>8490</v>
      </c>
      <c r="E232" s="43">
        <f>#N/A</f>
        <v>0</v>
      </c>
      <c r="F232" s="44" t="s">
        <v>2467</v>
      </c>
      <c r="G232" s="26" t="s">
        <v>834</v>
      </c>
      <c r="H232" s="26" t="s">
        <v>759</v>
      </c>
      <c r="I232" s="26" t="s">
        <v>97</v>
      </c>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row>
    <row r="233" spans="1:51" s="13" customFormat="1" ht="150">
      <c r="A233" s="24">
        <v>227</v>
      </c>
      <c r="B233" s="44" t="s">
        <v>1572</v>
      </c>
      <c r="C233" s="27">
        <v>3990</v>
      </c>
      <c r="D233" s="27">
        <v>3990</v>
      </c>
      <c r="E233" s="43">
        <f>#N/A</f>
        <v>0</v>
      </c>
      <c r="F233" s="44" t="s">
        <v>2467</v>
      </c>
      <c r="G233" s="26" t="s">
        <v>834</v>
      </c>
      <c r="H233" s="26" t="s">
        <v>759</v>
      </c>
      <c r="I233" s="26" t="s">
        <v>97</v>
      </c>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row>
    <row r="234" spans="1:51" s="13" customFormat="1" ht="150">
      <c r="A234" s="24">
        <v>228</v>
      </c>
      <c r="B234" s="44" t="s">
        <v>1573</v>
      </c>
      <c r="C234" s="27">
        <v>2615</v>
      </c>
      <c r="D234" s="27">
        <v>2615</v>
      </c>
      <c r="E234" s="43">
        <f>#N/A</f>
        <v>0</v>
      </c>
      <c r="F234" s="44" t="s">
        <v>2467</v>
      </c>
      <c r="G234" s="26" t="s">
        <v>834</v>
      </c>
      <c r="H234" s="26" t="s">
        <v>759</v>
      </c>
      <c r="I234" s="26" t="s">
        <v>97</v>
      </c>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row>
    <row r="235" spans="1:51" s="13" customFormat="1" ht="150">
      <c r="A235" s="24">
        <v>229</v>
      </c>
      <c r="B235" s="44" t="s">
        <v>1574</v>
      </c>
      <c r="C235" s="27">
        <v>21790</v>
      </c>
      <c r="D235" s="27">
        <v>21790</v>
      </c>
      <c r="E235" s="43">
        <f>#N/A</f>
        <v>0</v>
      </c>
      <c r="F235" s="44" t="s">
        <v>2467</v>
      </c>
      <c r="G235" s="26" t="s">
        <v>834</v>
      </c>
      <c r="H235" s="26" t="s">
        <v>759</v>
      </c>
      <c r="I235" s="26" t="s">
        <v>97</v>
      </c>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row>
    <row r="236" spans="1:51" s="13" customFormat="1" ht="150">
      <c r="A236" s="24">
        <v>230</v>
      </c>
      <c r="B236" s="44" t="s">
        <v>1575</v>
      </c>
      <c r="C236" s="27">
        <v>19940</v>
      </c>
      <c r="D236" s="27">
        <v>19940</v>
      </c>
      <c r="E236" s="43">
        <f>#N/A</f>
        <v>0</v>
      </c>
      <c r="F236" s="44" t="s">
        <v>2467</v>
      </c>
      <c r="G236" s="26" t="s">
        <v>834</v>
      </c>
      <c r="H236" s="26" t="s">
        <v>759</v>
      </c>
      <c r="I236" s="26" t="s">
        <v>97</v>
      </c>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row>
    <row r="237" spans="1:51" s="13" customFormat="1" ht="150">
      <c r="A237" s="24">
        <v>231</v>
      </c>
      <c r="B237" s="44" t="s">
        <v>1576</v>
      </c>
      <c r="C237" s="27">
        <v>5690</v>
      </c>
      <c r="D237" s="27">
        <v>5690</v>
      </c>
      <c r="E237" s="43">
        <f>#N/A</f>
        <v>0</v>
      </c>
      <c r="F237" s="44" t="s">
        <v>2467</v>
      </c>
      <c r="G237" s="26" t="s">
        <v>834</v>
      </c>
      <c r="H237" s="26" t="s">
        <v>759</v>
      </c>
      <c r="I237" s="26" t="s">
        <v>97</v>
      </c>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row>
    <row r="238" spans="1:51" s="13" customFormat="1" ht="112.5">
      <c r="A238" s="24">
        <v>232</v>
      </c>
      <c r="B238" s="44" t="s">
        <v>1577</v>
      </c>
      <c r="C238" s="27">
        <v>476000</v>
      </c>
      <c r="D238" s="27">
        <v>96333.39</v>
      </c>
      <c r="E238" s="43">
        <f>SUM(C238-D238)</f>
        <v>379666.61</v>
      </c>
      <c r="F238" s="44" t="s">
        <v>2468</v>
      </c>
      <c r="G238" s="26" t="s">
        <v>834</v>
      </c>
      <c r="H238" s="26" t="s">
        <v>759</v>
      </c>
      <c r="I238" s="26" t="s">
        <v>97</v>
      </c>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row>
    <row r="239" spans="1:51" s="13" customFormat="1" ht="409.5" customHeight="1">
      <c r="A239" s="90">
        <v>233</v>
      </c>
      <c r="B239" s="91" t="s">
        <v>668</v>
      </c>
      <c r="C239" s="92">
        <v>1327000</v>
      </c>
      <c r="D239" s="92">
        <v>22116.66</v>
      </c>
      <c r="E239" s="93">
        <v>1304883.34</v>
      </c>
      <c r="F239" s="91" t="s">
        <v>2757</v>
      </c>
      <c r="G239" s="94" t="s">
        <v>2758</v>
      </c>
      <c r="H239" s="94" t="s">
        <v>2759</v>
      </c>
      <c r="I239" s="94" t="s">
        <v>97</v>
      </c>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row>
    <row r="240" spans="1:51" s="13" customFormat="1" ht="338.25" customHeight="1">
      <c r="A240" s="24">
        <v>234</v>
      </c>
      <c r="B240" s="44" t="s">
        <v>148</v>
      </c>
      <c r="C240" s="27">
        <v>1720666.67</v>
      </c>
      <c r="D240" s="27">
        <v>405585.3</v>
      </c>
      <c r="E240" s="43">
        <f>#N/A</f>
        <v>1315081.3699999999</v>
      </c>
      <c r="F240" s="44" t="s">
        <v>2756</v>
      </c>
      <c r="G240" s="26" t="s">
        <v>834</v>
      </c>
      <c r="H240" s="26" t="s">
        <v>1353</v>
      </c>
      <c r="I240" s="26" t="s">
        <v>97</v>
      </c>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row>
    <row r="241" spans="1:51" s="13" customFormat="1" ht="131.25">
      <c r="A241" s="24">
        <v>235</v>
      </c>
      <c r="B241" s="44" t="s">
        <v>749</v>
      </c>
      <c r="C241" s="27">
        <v>1274926.66</v>
      </c>
      <c r="D241" s="27">
        <v>127492.68</v>
      </c>
      <c r="E241" s="43">
        <f>#N/A</f>
        <v>1147433.98</v>
      </c>
      <c r="F241" s="44" t="s">
        <v>2469</v>
      </c>
      <c r="G241" s="26" t="s">
        <v>834</v>
      </c>
      <c r="H241" s="26" t="s">
        <v>473</v>
      </c>
      <c r="I241" s="26" t="s">
        <v>97</v>
      </c>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row>
    <row r="242" spans="1:51" s="13" customFormat="1" ht="131.25">
      <c r="A242" s="24">
        <v>236</v>
      </c>
      <c r="B242" s="44" t="s">
        <v>750</v>
      </c>
      <c r="C242" s="27">
        <v>469000</v>
      </c>
      <c r="D242" s="27">
        <v>0</v>
      </c>
      <c r="E242" s="43">
        <f>SUM(C242-D242)</f>
        <v>469000</v>
      </c>
      <c r="F242" s="44" t="s">
        <v>2470</v>
      </c>
      <c r="G242" s="26" t="s">
        <v>834</v>
      </c>
      <c r="H242" s="26" t="s">
        <v>473</v>
      </c>
      <c r="I242" s="26" t="s">
        <v>97</v>
      </c>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row>
    <row r="243" spans="1:51" s="13" customFormat="1" ht="131.25">
      <c r="A243" s="24">
        <v>237</v>
      </c>
      <c r="B243" s="44" t="s">
        <v>1789</v>
      </c>
      <c r="C243" s="27">
        <v>14461.3</v>
      </c>
      <c r="D243" s="27">
        <v>0</v>
      </c>
      <c r="E243" s="43">
        <f>SUM(C243-D243)</f>
        <v>14461.3</v>
      </c>
      <c r="F243" s="44" t="s">
        <v>2471</v>
      </c>
      <c r="G243" s="26" t="s">
        <v>834</v>
      </c>
      <c r="H243" s="26" t="s">
        <v>473</v>
      </c>
      <c r="I243" s="26" t="s">
        <v>97</v>
      </c>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row>
    <row r="244" spans="1:51" s="13" customFormat="1" ht="131.25">
      <c r="A244" s="24">
        <v>238</v>
      </c>
      <c r="B244" s="44" t="s">
        <v>1790</v>
      </c>
      <c r="C244" s="27"/>
      <c r="D244" s="27"/>
      <c r="E244" s="43"/>
      <c r="F244" s="44" t="s">
        <v>2471</v>
      </c>
      <c r="G244" s="26" t="s">
        <v>834</v>
      </c>
      <c r="H244" s="26" t="s">
        <v>473</v>
      </c>
      <c r="I244" s="26" t="s">
        <v>97</v>
      </c>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row>
    <row r="245" spans="1:51" s="13" customFormat="1" ht="131.25">
      <c r="A245" s="24">
        <v>239</v>
      </c>
      <c r="B245" s="44" t="s">
        <v>1791</v>
      </c>
      <c r="C245" s="27"/>
      <c r="D245" s="27"/>
      <c r="E245" s="43"/>
      <c r="F245" s="44" t="s">
        <v>2471</v>
      </c>
      <c r="G245" s="26" t="s">
        <v>834</v>
      </c>
      <c r="H245" s="26" t="s">
        <v>473</v>
      </c>
      <c r="I245" s="26" t="s">
        <v>97</v>
      </c>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row>
    <row r="246" spans="1:51" s="13" customFormat="1" ht="131.25">
      <c r="A246" s="24">
        <v>240</v>
      </c>
      <c r="B246" s="44" t="s">
        <v>1792</v>
      </c>
      <c r="C246" s="27"/>
      <c r="D246" s="27"/>
      <c r="E246" s="43"/>
      <c r="F246" s="44" t="s">
        <v>2471</v>
      </c>
      <c r="G246" s="26" t="s">
        <v>834</v>
      </c>
      <c r="H246" s="26" t="s">
        <v>473</v>
      </c>
      <c r="I246" s="26" t="s">
        <v>97</v>
      </c>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row>
    <row r="247" spans="1:51" s="13" customFormat="1" ht="131.25">
      <c r="A247" s="24">
        <v>241</v>
      </c>
      <c r="B247" s="44" t="s">
        <v>1793</v>
      </c>
      <c r="C247" s="27"/>
      <c r="D247" s="27"/>
      <c r="E247" s="43"/>
      <c r="F247" s="44" t="s">
        <v>2471</v>
      </c>
      <c r="G247" s="26" t="s">
        <v>834</v>
      </c>
      <c r="H247" s="26" t="s">
        <v>473</v>
      </c>
      <c r="I247" s="26" t="s">
        <v>97</v>
      </c>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row>
    <row r="248" spans="1:51" s="13" customFormat="1" ht="93.75">
      <c r="A248" s="24">
        <v>242</v>
      </c>
      <c r="B248" s="44" t="s">
        <v>1162</v>
      </c>
      <c r="C248" s="27">
        <v>4000</v>
      </c>
      <c r="D248" s="27">
        <v>4000</v>
      </c>
      <c r="E248" s="43">
        <f>#N/A</f>
        <v>0</v>
      </c>
      <c r="F248" s="44" t="s">
        <v>2472</v>
      </c>
      <c r="G248" s="26" t="s">
        <v>834</v>
      </c>
      <c r="H248" s="26" t="s">
        <v>473</v>
      </c>
      <c r="I248" s="26" t="s">
        <v>97</v>
      </c>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row>
    <row r="249" spans="1:51" s="13" customFormat="1" ht="93.75">
      <c r="A249" s="24">
        <v>243</v>
      </c>
      <c r="B249" s="44" t="s">
        <v>1163</v>
      </c>
      <c r="C249" s="27">
        <v>4500</v>
      </c>
      <c r="D249" s="27">
        <v>4500</v>
      </c>
      <c r="E249" s="43">
        <f>#N/A</f>
        <v>0</v>
      </c>
      <c r="F249" s="44" t="s">
        <v>2472</v>
      </c>
      <c r="G249" s="26" t="s">
        <v>834</v>
      </c>
      <c r="H249" s="26" t="s">
        <v>473</v>
      </c>
      <c r="I249" s="26" t="s">
        <v>97</v>
      </c>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row>
    <row r="250" spans="1:51" s="13" customFormat="1" ht="93.75">
      <c r="A250" s="24">
        <v>244</v>
      </c>
      <c r="B250" s="44" t="s">
        <v>494</v>
      </c>
      <c r="C250" s="27">
        <v>451072.03</v>
      </c>
      <c r="D250" s="27">
        <v>90214.44</v>
      </c>
      <c r="E250" s="43">
        <f>#N/A</f>
        <v>360857.59</v>
      </c>
      <c r="F250" s="44" t="s">
        <v>2472</v>
      </c>
      <c r="G250" s="26" t="s">
        <v>834</v>
      </c>
      <c r="H250" s="26" t="s">
        <v>473</v>
      </c>
      <c r="I250" s="26" t="s">
        <v>97</v>
      </c>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row>
    <row r="251" spans="1:51" s="13" customFormat="1" ht="93.75">
      <c r="A251" s="24">
        <v>245</v>
      </c>
      <c r="B251" s="44" t="s">
        <v>474</v>
      </c>
      <c r="C251" s="27">
        <v>63000</v>
      </c>
      <c r="D251" s="27">
        <v>2975</v>
      </c>
      <c r="E251" s="43">
        <f>#N/A</f>
        <v>60025</v>
      </c>
      <c r="F251" s="44"/>
      <c r="G251" s="26" t="s">
        <v>834</v>
      </c>
      <c r="H251" s="26" t="s">
        <v>473</v>
      </c>
      <c r="I251" s="26" t="s">
        <v>97</v>
      </c>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row>
    <row r="252" spans="1:51" s="13" customFormat="1" ht="93.75">
      <c r="A252" s="24">
        <v>246</v>
      </c>
      <c r="B252" s="44" t="s">
        <v>1161</v>
      </c>
      <c r="C252" s="27">
        <v>23000</v>
      </c>
      <c r="D252" s="27">
        <v>23000</v>
      </c>
      <c r="E252" s="43">
        <f>#N/A</f>
        <v>0</v>
      </c>
      <c r="F252" s="44"/>
      <c r="G252" s="26" t="s">
        <v>834</v>
      </c>
      <c r="H252" s="26" t="s">
        <v>473</v>
      </c>
      <c r="I252" s="26" t="s">
        <v>97</v>
      </c>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row>
    <row r="253" spans="1:51" s="13" customFormat="1" ht="93.75">
      <c r="A253" s="24">
        <v>247</v>
      </c>
      <c r="B253" s="44" t="s">
        <v>1164</v>
      </c>
      <c r="C253" s="27">
        <v>9900</v>
      </c>
      <c r="D253" s="27">
        <v>9900</v>
      </c>
      <c r="E253" s="43">
        <f>#N/A</f>
        <v>0</v>
      </c>
      <c r="F253" s="44"/>
      <c r="G253" s="26" t="s">
        <v>834</v>
      </c>
      <c r="H253" s="26" t="s">
        <v>473</v>
      </c>
      <c r="I253" s="26" t="s">
        <v>97</v>
      </c>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row>
    <row r="254" spans="1:51" s="13" customFormat="1" ht="93.75">
      <c r="A254" s="24">
        <v>248</v>
      </c>
      <c r="B254" s="44" t="s">
        <v>1165</v>
      </c>
      <c r="C254" s="27">
        <v>41000</v>
      </c>
      <c r="D254" s="27">
        <v>2596.73</v>
      </c>
      <c r="E254" s="43">
        <f>#N/A</f>
        <v>38403.27</v>
      </c>
      <c r="F254" s="44"/>
      <c r="G254" s="26" t="s">
        <v>834</v>
      </c>
      <c r="H254" s="26" t="s">
        <v>473</v>
      </c>
      <c r="I254" s="26" t="s">
        <v>97</v>
      </c>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row>
    <row r="255" spans="1:51" s="13" customFormat="1" ht="93.75">
      <c r="A255" s="24">
        <v>249</v>
      </c>
      <c r="B255" s="44" t="s">
        <v>491</v>
      </c>
      <c r="C255" s="27">
        <v>27500</v>
      </c>
      <c r="D255" s="27">
        <v>27500</v>
      </c>
      <c r="E255" s="43">
        <f>#N/A</f>
        <v>0</v>
      </c>
      <c r="F255" s="44"/>
      <c r="G255" s="26" t="s">
        <v>834</v>
      </c>
      <c r="H255" s="26" t="s">
        <v>473</v>
      </c>
      <c r="I255" s="26" t="s">
        <v>97</v>
      </c>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row>
    <row r="256" spans="1:51" s="13" customFormat="1" ht="93.75">
      <c r="A256" s="24">
        <v>250</v>
      </c>
      <c r="B256" s="44" t="s">
        <v>492</v>
      </c>
      <c r="C256" s="27">
        <v>15000</v>
      </c>
      <c r="D256" s="27">
        <v>15000</v>
      </c>
      <c r="E256" s="43">
        <f>#N/A</f>
        <v>0</v>
      </c>
      <c r="F256" s="44"/>
      <c r="G256" s="26" t="s">
        <v>834</v>
      </c>
      <c r="H256" s="26" t="s">
        <v>473</v>
      </c>
      <c r="I256" s="26" t="s">
        <v>97</v>
      </c>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row>
    <row r="257" spans="1:51" s="13" customFormat="1" ht="93.75">
      <c r="A257" s="24">
        <v>251</v>
      </c>
      <c r="B257" s="44" t="s">
        <v>493</v>
      </c>
      <c r="C257" s="27">
        <v>54000</v>
      </c>
      <c r="D257" s="27">
        <v>54000</v>
      </c>
      <c r="E257" s="43">
        <f>#N/A</f>
        <v>0</v>
      </c>
      <c r="F257" s="44"/>
      <c r="G257" s="26" t="s">
        <v>834</v>
      </c>
      <c r="H257" s="26" t="s">
        <v>473</v>
      </c>
      <c r="I257" s="26" t="s">
        <v>97</v>
      </c>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row>
    <row r="258" spans="1:51" s="13" customFormat="1" ht="93.75">
      <c r="A258" s="24">
        <v>252</v>
      </c>
      <c r="B258" s="44" t="s">
        <v>495</v>
      </c>
      <c r="C258" s="27">
        <v>14000</v>
      </c>
      <c r="D258" s="27">
        <v>14000</v>
      </c>
      <c r="E258" s="43">
        <f>#N/A</f>
        <v>0</v>
      </c>
      <c r="F258" s="44"/>
      <c r="G258" s="26" t="s">
        <v>834</v>
      </c>
      <c r="H258" s="26" t="s">
        <v>473</v>
      </c>
      <c r="I258" s="26" t="s">
        <v>97</v>
      </c>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row>
    <row r="259" spans="1:51" s="13" customFormat="1" ht="93.75">
      <c r="A259" s="24">
        <v>253</v>
      </c>
      <c r="B259" s="44" t="s">
        <v>496</v>
      </c>
      <c r="C259" s="27">
        <v>5500</v>
      </c>
      <c r="D259" s="27">
        <v>5500</v>
      </c>
      <c r="E259" s="43">
        <f>#N/A</f>
        <v>0</v>
      </c>
      <c r="F259" s="44"/>
      <c r="G259" s="26" t="s">
        <v>834</v>
      </c>
      <c r="H259" s="26" t="s">
        <v>473</v>
      </c>
      <c r="I259" s="26" t="s">
        <v>97</v>
      </c>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row>
    <row r="260" spans="1:51" s="13" customFormat="1" ht="93.75">
      <c r="A260" s="24">
        <v>254</v>
      </c>
      <c r="B260" s="44" t="s">
        <v>497</v>
      </c>
      <c r="C260" s="27">
        <v>7500</v>
      </c>
      <c r="D260" s="27">
        <v>7500</v>
      </c>
      <c r="E260" s="43">
        <f>#N/A</f>
        <v>0</v>
      </c>
      <c r="F260" s="44"/>
      <c r="G260" s="26" t="s">
        <v>834</v>
      </c>
      <c r="H260" s="26" t="s">
        <v>473</v>
      </c>
      <c r="I260" s="26" t="s">
        <v>97</v>
      </c>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row>
    <row r="261" spans="1:51" s="13" customFormat="1" ht="93.75">
      <c r="A261" s="24">
        <v>255</v>
      </c>
      <c r="B261" s="44" t="s">
        <v>498</v>
      </c>
      <c r="C261" s="27">
        <v>4867</v>
      </c>
      <c r="D261" s="27">
        <v>4867</v>
      </c>
      <c r="E261" s="43">
        <f>#N/A</f>
        <v>0</v>
      </c>
      <c r="F261" s="44"/>
      <c r="G261" s="26" t="s">
        <v>834</v>
      </c>
      <c r="H261" s="26" t="s">
        <v>473</v>
      </c>
      <c r="I261" s="26" t="s">
        <v>97</v>
      </c>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row>
    <row r="262" spans="1:51" s="13" customFormat="1" ht="150">
      <c r="A262" s="24">
        <v>256</v>
      </c>
      <c r="B262" s="44" t="s">
        <v>499</v>
      </c>
      <c r="C262" s="27">
        <v>11699</v>
      </c>
      <c r="D262" s="27">
        <v>11699</v>
      </c>
      <c r="E262" s="43">
        <f>#N/A</f>
        <v>0</v>
      </c>
      <c r="F262" s="44" t="s">
        <v>2473</v>
      </c>
      <c r="G262" s="26" t="s">
        <v>834</v>
      </c>
      <c r="H262" s="26" t="s">
        <v>500</v>
      </c>
      <c r="I262" s="26" t="s">
        <v>97</v>
      </c>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row>
    <row r="263" spans="1:51" s="13" customFormat="1" ht="150">
      <c r="A263" s="24">
        <v>257</v>
      </c>
      <c r="B263" s="44" t="s">
        <v>501</v>
      </c>
      <c r="C263" s="27">
        <v>63979</v>
      </c>
      <c r="D263" s="27">
        <v>63979</v>
      </c>
      <c r="E263" s="43">
        <f>#N/A</f>
        <v>0</v>
      </c>
      <c r="F263" s="44" t="s">
        <v>2473</v>
      </c>
      <c r="G263" s="26" t="s">
        <v>834</v>
      </c>
      <c r="H263" s="26" t="s">
        <v>500</v>
      </c>
      <c r="I263" s="26" t="s">
        <v>97</v>
      </c>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row>
    <row r="264" spans="1:51" s="13" customFormat="1" ht="150">
      <c r="A264" s="24">
        <v>258</v>
      </c>
      <c r="B264" s="44" t="s">
        <v>90</v>
      </c>
      <c r="C264" s="27">
        <v>74280</v>
      </c>
      <c r="D264" s="27">
        <v>74280</v>
      </c>
      <c r="E264" s="43">
        <f>#N/A</f>
        <v>0</v>
      </c>
      <c r="F264" s="44" t="s">
        <v>2473</v>
      </c>
      <c r="G264" s="26" t="s">
        <v>834</v>
      </c>
      <c r="H264" s="26" t="s">
        <v>500</v>
      </c>
      <c r="I264" s="26" t="s">
        <v>97</v>
      </c>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row>
    <row r="265" spans="1:51" s="13" customFormat="1" ht="150">
      <c r="A265" s="24">
        <v>259</v>
      </c>
      <c r="B265" s="44" t="s">
        <v>91</v>
      </c>
      <c r="C265" s="27">
        <v>13311</v>
      </c>
      <c r="D265" s="27">
        <v>13311</v>
      </c>
      <c r="E265" s="43">
        <f>#N/A</f>
        <v>0</v>
      </c>
      <c r="F265" s="44" t="s">
        <v>2473</v>
      </c>
      <c r="G265" s="26" t="s">
        <v>834</v>
      </c>
      <c r="H265" s="26" t="s">
        <v>500</v>
      </c>
      <c r="I265" s="26" t="s">
        <v>97</v>
      </c>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row>
    <row r="266" spans="1:51" s="13" customFormat="1" ht="150">
      <c r="A266" s="24">
        <v>260</v>
      </c>
      <c r="B266" s="44" t="s">
        <v>92</v>
      </c>
      <c r="C266" s="27">
        <v>7769</v>
      </c>
      <c r="D266" s="27">
        <v>7769</v>
      </c>
      <c r="E266" s="43">
        <f>#N/A</f>
        <v>0</v>
      </c>
      <c r="F266" s="44" t="s">
        <v>2473</v>
      </c>
      <c r="G266" s="26" t="s">
        <v>834</v>
      </c>
      <c r="H266" s="26" t="s">
        <v>500</v>
      </c>
      <c r="I266" s="26" t="s">
        <v>97</v>
      </c>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row>
    <row r="267" spans="1:51" s="13" customFormat="1" ht="150">
      <c r="A267" s="24">
        <v>261</v>
      </c>
      <c r="B267" s="44" t="s">
        <v>93</v>
      </c>
      <c r="C267" s="27">
        <v>4640</v>
      </c>
      <c r="D267" s="27">
        <v>4640</v>
      </c>
      <c r="E267" s="43">
        <f>#N/A</f>
        <v>0</v>
      </c>
      <c r="F267" s="44" t="s">
        <v>2473</v>
      </c>
      <c r="G267" s="26" t="s">
        <v>834</v>
      </c>
      <c r="H267" s="26" t="s">
        <v>500</v>
      </c>
      <c r="I267" s="26" t="s">
        <v>97</v>
      </c>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row>
    <row r="268" spans="1:51" s="13" customFormat="1" ht="150">
      <c r="A268" s="24">
        <v>262</v>
      </c>
      <c r="B268" s="44" t="s">
        <v>94</v>
      </c>
      <c r="C268" s="27">
        <v>16900</v>
      </c>
      <c r="D268" s="27">
        <v>16900</v>
      </c>
      <c r="E268" s="43">
        <f>#N/A</f>
        <v>0</v>
      </c>
      <c r="F268" s="44" t="s">
        <v>2473</v>
      </c>
      <c r="G268" s="26" t="s">
        <v>834</v>
      </c>
      <c r="H268" s="26" t="s">
        <v>500</v>
      </c>
      <c r="I268" s="26" t="s">
        <v>97</v>
      </c>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row>
    <row r="269" spans="1:51" s="13" customFormat="1" ht="150">
      <c r="A269" s="24">
        <v>263</v>
      </c>
      <c r="B269" s="44" t="s">
        <v>95</v>
      </c>
      <c r="C269" s="27">
        <v>39999</v>
      </c>
      <c r="D269" s="27">
        <v>39999</v>
      </c>
      <c r="E269" s="43">
        <f>#N/A</f>
        <v>0</v>
      </c>
      <c r="F269" s="44" t="s">
        <v>2473</v>
      </c>
      <c r="G269" s="26" t="s">
        <v>834</v>
      </c>
      <c r="H269" s="26" t="s">
        <v>500</v>
      </c>
      <c r="I269" s="26" t="s">
        <v>97</v>
      </c>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row>
    <row r="270" spans="1:51" s="13" customFormat="1" ht="300">
      <c r="A270" s="24">
        <v>264</v>
      </c>
      <c r="B270" s="44" t="s">
        <v>2828</v>
      </c>
      <c r="C270" s="27">
        <v>45000</v>
      </c>
      <c r="D270" s="27">
        <v>0</v>
      </c>
      <c r="E270" s="43">
        <f>#N/A</f>
        <v>45000</v>
      </c>
      <c r="F270" s="44" t="s">
        <v>2783</v>
      </c>
      <c r="G270" s="26" t="s">
        <v>834</v>
      </c>
      <c r="H270" s="26" t="s">
        <v>2767</v>
      </c>
      <c r="I270" s="26" t="s">
        <v>97</v>
      </c>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row>
    <row r="271" spans="1:51" s="13" customFormat="1" ht="187.5">
      <c r="A271" s="24">
        <v>265</v>
      </c>
      <c r="B271" s="44" t="s">
        <v>747</v>
      </c>
      <c r="C271" s="27">
        <v>30000</v>
      </c>
      <c r="D271" s="27">
        <v>30000</v>
      </c>
      <c r="E271" s="43">
        <f>#N/A</f>
        <v>0</v>
      </c>
      <c r="F271" s="44" t="s">
        <v>2474</v>
      </c>
      <c r="G271" s="26" t="s">
        <v>834</v>
      </c>
      <c r="H271" s="26" t="s">
        <v>473</v>
      </c>
      <c r="I271" s="26" t="s">
        <v>97</v>
      </c>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row>
    <row r="272" spans="1:51" s="13" customFormat="1" ht="187.5">
      <c r="A272" s="24">
        <v>266</v>
      </c>
      <c r="B272" s="44" t="s">
        <v>748</v>
      </c>
      <c r="C272" s="27">
        <v>17100</v>
      </c>
      <c r="D272" s="27">
        <v>17100</v>
      </c>
      <c r="E272" s="43">
        <f>#N/A</f>
        <v>0</v>
      </c>
      <c r="F272" s="44" t="s">
        <v>2474</v>
      </c>
      <c r="G272" s="26" t="s">
        <v>834</v>
      </c>
      <c r="H272" s="26" t="s">
        <v>473</v>
      </c>
      <c r="I272" s="26" t="s">
        <v>97</v>
      </c>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row>
    <row r="273" spans="1:51" s="13" customFormat="1" ht="168.75">
      <c r="A273" s="24">
        <v>267</v>
      </c>
      <c r="B273" s="44" t="s">
        <v>18</v>
      </c>
      <c r="C273" s="27">
        <v>120</v>
      </c>
      <c r="D273" s="27">
        <v>120</v>
      </c>
      <c r="E273" s="43">
        <f>#N/A</f>
        <v>0</v>
      </c>
      <c r="F273" s="45" t="s">
        <v>2765</v>
      </c>
      <c r="G273" s="26" t="s">
        <v>834</v>
      </c>
      <c r="H273" s="26" t="s">
        <v>2764</v>
      </c>
      <c r="I273" s="26" t="s">
        <v>97</v>
      </c>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row>
    <row r="274" spans="1:51" s="13" customFormat="1" ht="168.75">
      <c r="A274" s="24">
        <v>268</v>
      </c>
      <c r="B274" s="44" t="s">
        <v>2773</v>
      </c>
      <c r="C274" s="27">
        <v>2000</v>
      </c>
      <c r="D274" s="27">
        <v>2000</v>
      </c>
      <c r="E274" s="43">
        <f>#N/A</f>
        <v>0</v>
      </c>
      <c r="F274" s="45" t="s">
        <v>2766</v>
      </c>
      <c r="G274" s="26" t="s">
        <v>834</v>
      </c>
      <c r="H274" s="26" t="s">
        <v>2767</v>
      </c>
      <c r="I274" s="26" t="s">
        <v>97</v>
      </c>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row>
    <row r="275" spans="1:51" s="13" customFormat="1" ht="168.75">
      <c r="A275" s="24">
        <v>269</v>
      </c>
      <c r="B275" s="44" t="s">
        <v>2798</v>
      </c>
      <c r="C275" s="27">
        <v>411.05</v>
      </c>
      <c r="D275" s="27">
        <v>411.05</v>
      </c>
      <c r="E275" s="43">
        <f>#N/A</f>
        <v>0</v>
      </c>
      <c r="F275" s="45" t="s">
        <v>2766</v>
      </c>
      <c r="G275" s="26" t="s">
        <v>834</v>
      </c>
      <c r="H275" s="26" t="s">
        <v>2767</v>
      </c>
      <c r="I275" s="26" t="s">
        <v>97</v>
      </c>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row>
    <row r="276" spans="1:51" s="13" customFormat="1" ht="168.75">
      <c r="A276" s="24">
        <v>270</v>
      </c>
      <c r="B276" s="44" t="s">
        <v>19</v>
      </c>
      <c r="C276" s="27">
        <v>181.24</v>
      </c>
      <c r="D276" s="27">
        <v>181.24</v>
      </c>
      <c r="E276" s="43">
        <f>#N/A</f>
        <v>0</v>
      </c>
      <c r="F276" s="45" t="s">
        <v>2766</v>
      </c>
      <c r="G276" s="26" t="s">
        <v>834</v>
      </c>
      <c r="H276" s="26" t="s">
        <v>2767</v>
      </c>
      <c r="I276" s="26" t="s">
        <v>97</v>
      </c>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row>
    <row r="277" spans="1:51" s="13" customFormat="1" ht="168.75">
      <c r="A277" s="24">
        <v>271</v>
      </c>
      <c r="B277" s="44" t="s">
        <v>2772</v>
      </c>
      <c r="C277" s="27">
        <v>48.7</v>
      </c>
      <c r="D277" s="27">
        <v>48.7</v>
      </c>
      <c r="E277" s="43">
        <f>#N/A</f>
        <v>0</v>
      </c>
      <c r="F277" s="45" t="s">
        <v>2766</v>
      </c>
      <c r="G277" s="26" t="s">
        <v>834</v>
      </c>
      <c r="H277" s="26" t="s">
        <v>2767</v>
      </c>
      <c r="I277" s="26" t="s">
        <v>97</v>
      </c>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row>
    <row r="278" spans="1:51" s="13" customFormat="1" ht="168.75">
      <c r="A278" s="24">
        <v>272</v>
      </c>
      <c r="B278" s="44" t="s">
        <v>2775</v>
      </c>
      <c r="C278" s="27">
        <v>24366.7</v>
      </c>
      <c r="D278" s="27">
        <v>24366.7</v>
      </c>
      <c r="E278" s="43">
        <f>#N/A</f>
        <v>0</v>
      </c>
      <c r="F278" s="45" t="s">
        <v>2766</v>
      </c>
      <c r="G278" s="26" t="s">
        <v>834</v>
      </c>
      <c r="H278" s="26" t="s">
        <v>2767</v>
      </c>
      <c r="I278" s="26" t="s">
        <v>97</v>
      </c>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row>
    <row r="279" spans="1:51" s="13" customFormat="1" ht="112.5">
      <c r="A279" s="24">
        <v>273</v>
      </c>
      <c r="B279" s="46" t="s">
        <v>275</v>
      </c>
      <c r="C279" s="27">
        <v>382000</v>
      </c>
      <c r="D279" s="27">
        <v>182311</v>
      </c>
      <c r="E279" s="43">
        <f>#N/A</f>
        <v>199689</v>
      </c>
      <c r="F279" s="45" t="s">
        <v>118</v>
      </c>
      <c r="G279" s="26" t="s">
        <v>834</v>
      </c>
      <c r="H279" s="26" t="s">
        <v>618</v>
      </c>
      <c r="I279" s="26" t="s">
        <v>97</v>
      </c>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row>
    <row r="280" spans="1:51" s="13" customFormat="1" ht="112.5">
      <c r="A280" s="24">
        <v>274</v>
      </c>
      <c r="B280" s="46" t="s">
        <v>276</v>
      </c>
      <c r="C280" s="27">
        <v>1797000</v>
      </c>
      <c r="D280" s="27">
        <v>311212</v>
      </c>
      <c r="E280" s="43">
        <f>#N/A</f>
        <v>1485788</v>
      </c>
      <c r="F280" s="45" t="s">
        <v>118</v>
      </c>
      <c r="G280" s="26" t="s">
        <v>834</v>
      </c>
      <c r="H280" s="26" t="s">
        <v>618</v>
      </c>
      <c r="I280" s="26" t="s">
        <v>97</v>
      </c>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row>
    <row r="281" spans="1:51" s="13" customFormat="1" ht="112.5">
      <c r="A281" s="24">
        <v>275</v>
      </c>
      <c r="B281" s="46" t="s">
        <v>277</v>
      </c>
      <c r="C281" s="27">
        <v>632000</v>
      </c>
      <c r="D281" s="27">
        <v>175555.6</v>
      </c>
      <c r="E281" s="43">
        <f>#N/A</f>
        <v>456444.4</v>
      </c>
      <c r="F281" s="45" t="s">
        <v>118</v>
      </c>
      <c r="G281" s="26" t="s">
        <v>834</v>
      </c>
      <c r="H281" s="26" t="s">
        <v>618</v>
      </c>
      <c r="I281" s="26" t="s">
        <v>97</v>
      </c>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row>
    <row r="282" spans="1:51" s="13" customFormat="1" ht="112.5">
      <c r="A282" s="24">
        <v>276</v>
      </c>
      <c r="B282" s="46" t="s">
        <v>278</v>
      </c>
      <c r="C282" s="27">
        <v>5403000</v>
      </c>
      <c r="D282" s="27">
        <v>2581346</v>
      </c>
      <c r="E282" s="43">
        <f>#N/A</f>
        <v>2821654</v>
      </c>
      <c r="F282" s="45" t="s">
        <v>118</v>
      </c>
      <c r="G282" s="26" t="s">
        <v>834</v>
      </c>
      <c r="H282" s="26" t="s">
        <v>618</v>
      </c>
      <c r="I282" s="26" t="s">
        <v>97</v>
      </c>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row>
    <row r="283" spans="1:51" s="13" customFormat="1" ht="112.5">
      <c r="A283" s="24">
        <v>277</v>
      </c>
      <c r="B283" s="46" t="s">
        <v>279</v>
      </c>
      <c r="C283" s="27">
        <v>114000</v>
      </c>
      <c r="D283" s="27">
        <v>76524</v>
      </c>
      <c r="E283" s="43">
        <f>#N/A</f>
        <v>37476</v>
      </c>
      <c r="F283" s="45" t="s">
        <v>118</v>
      </c>
      <c r="G283" s="26" t="s">
        <v>834</v>
      </c>
      <c r="H283" s="26" t="s">
        <v>618</v>
      </c>
      <c r="I283" s="26" t="s">
        <v>97</v>
      </c>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row>
    <row r="284" spans="1:51" s="13" customFormat="1" ht="112.5">
      <c r="A284" s="24">
        <v>278</v>
      </c>
      <c r="B284" s="46" t="s">
        <v>280</v>
      </c>
      <c r="C284" s="27">
        <v>1133000</v>
      </c>
      <c r="D284" s="27">
        <v>236041.6</v>
      </c>
      <c r="E284" s="43">
        <v>896958.4</v>
      </c>
      <c r="F284" s="45" t="s">
        <v>119</v>
      </c>
      <c r="G284" s="26" t="s">
        <v>834</v>
      </c>
      <c r="H284" s="26" t="s">
        <v>618</v>
      </c>
      <c r="I284" s="26" t="s">
        <v>97</v>
      </c>
      <c r="J284" s="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row>
    <row r="285" spans="1:51" s="13" customFormat="1" ht="112.5">
      <c r="A285" s="24">
        <v>279</v>
      </c>
      <c r="B285" s="46" t="s">
        <v>281</v>
      </c>
      <c r="C285" s="27">
        <v>191000</v>
      </c>
      <c r="D285" s="27">
        <v>62623</v>
      </c>
      <c r="E285" s="43">
        <f>C285-D285</f>
        <v>128377</v>
      </c>
      <c r="F285" s="45" t="s">
        <v>119</v>
      </c>
      <c r="G285" s="26" t="s">
        <v>834</v>
      </c>
      <c r="H285" s="26" t="s">
        <v>618</v>
      </c>
      <c r="I285" s="26" t="s">
        <v>97</v>
      </c>
      <c r="J285" s="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row>
    <row r="286" spans="1:51" s="13" customFormat="1" ht="112.5">
      <c r="A286" s="24">
        <v>280</v>
      </c>
      <c r="B286" s="46" t="s">
        <v>282</v>
      </c>
      <c r="C286" s="27">
        <v>2521000</v>
      </c>
      <c r="D286" s="27">
        <v>1234740</v>
      </c>
      <c r="E286" s="43">
        <f>C286-D286</f>
        <v>1286260</v>
      </c>
      <c r="F286" s="45" t="s">
        <v>634</v>
      </c>
      <c r="G286" s="26" t="s">
        <v>834</v>
      </c>
      <c r="H286" s="26" t="s">
        <v>618</v>
      </c>
      <c r="I286" s="26" t="s">
        <v>97</v>
      </c>
      <c r="J286" s="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row>
    <row r="287" spans="1:51" s="13" customFormat="1" ht="112.5">
      <c r="A287" s="24">
        <v>281</v>
      </c>
      <c r="B287" s="48" t="s">
        <v>283</v>
      </c>
      <c r="C287" s="27">
        <v>150000</v>
      </c>
      <c r="D287" s="27">
        <v>39791</v>
      </c>
      <c r="E287" s="43">
        <f>C287-D287</f>
        <v>110209</v>
      </c>
      <c r="F287" s="45" t="s">
        <v>635</v>
      </c>
      <c r="G287" s="26" t="s">
        <v>834</v>
      </c>
      <c r="H287" s="26" t="s">
        <v>618</v>
      </c>
      <c r="I287" s="26" t="s">
        <v>97</v>
      </c>
      <c r="J287" s="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row>
    <row r="288" spans="1:51" s="13" customFormat="1" ht="375">
      <c r="A288" s="24">
        <v>282</v>
      </c>
      <c r="B288" s="26" t="s">
        <v>667</v>
      </c>
      <c r="C288" s="28">
        <v>122000</v>
      </c>
      <c r="D288" s="28">
        <v>122000</v>
      </c>
      <c r="E288" s="28">
        <f>SUM(C288-D288)</f>
        <v>0</v>
      </c>
      <c r="F288" s="45" t="s">
        <v>187</v>
      </c>
      <c r="G288" s="26" t="s">
        <v>834</v>
      </c>
      <c r="H288" s="26" t="s">
        <v>618</v>
      </c>
      <c r="I288" s="26" t="s">
        <v>97</v>
      </c>
      <c r="J288" s="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row>
    <row r="289" spans="1:51" s="13" customFormat="1" ht="375">
      <c r="A289" s="24">
        <v>283</v>
      </c>
      <c r="B289" s="26" t="s">
        <v>188</v>
      </c>
      <c r="C289" s="28">
        <v>407000</v>
      </c>
      <c r="D289" s="28">
        <v>159111.36</v>
      </c>
      <c r="E289" s="28">
        <f>SUM(C289-D289)</f>
        <v>247888.64</v>
      </c>
      <c r="F289" s="45" t="s">
        <v>187</v>
      </c>
      <c r="G289" s="26" t="s">
        <v>834</v>
      </c>
      <c r="H289" s="26" t="s">
        <v>618</v>
      </c>
      <c r="I289" s="26" t="s">
        <v>97</v>
      </c>
      <c r="J289" s="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row>
    <row r="290" spans="1:51" s="13" customFormat="1" ht="375">
      <c r="A290" s="24">
        <v>284</v>
      </c>
      <c r="B290" s="26" t="s">
        <v>189</v>
      </c>
      <c r="C290" s="28">
        <v>436000</v>
      </c>
      <c r="D290" s="28">
        <v>436000</v>
      </c>
      <c r="E290" s="28">
        <f>SUM(C290-D290)</f>
        <v>0</v>
      </c>
      <c r="F290" s="45" t="s">
        <v>187</v>
      </c>
      <c r="G290" s="26" t="s">
        <v>834</v>
      </c>
      <c r="H290" s="26" t="s">
        <v>618</v>
      </c>
      <c r="I290" s="26" t="s">
        <v>97</v>
      </c>
      <c r="J290" s="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row>
    <row r="291" spans="1:51" s="13" customFormat="1" ht="375">
      <c r="A291" s="24">
        <v>285</v>
      </c>
      <c r="B291" s="26" t="s">
        <v>190</v>
      </c>
      <c r="C291" s="28">
        <v>411000</v>
      </c>
      <c r="D291" s="28">
        <v>411000</v>
      </c>
      <c r="E291" s="28">
        <f>SUM(C291-D291)</f>
        <v>0</v>
      </c>
      <c r="F291" s="45" t="s">
        <v>187</v>
      </c>
      <c r="G291" s="26" t="s">
        <v>834</v>
      </c>
      <c r="H291" s="26" t="s">
        <v>618</v>
      </c>
      <c r="I291" s="26" t="s">
        <v>97</v>
      </c>
      <c r="J291" s="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row>
    <row r="292" spans="1:51" s="13" customFormat="1" ht="375">
      <c r="A292" s="24">
        <v>286</v>
      </c>
      <c r="B292" s="26" t="s">
        <v>191</v>
      </c>
      <c r="C292" s="28">
        <v>411000</v>
      </c>
      <c r="D292" s="28">
        <v>411000</v>
      </c>
      <c r="E292" s="28">
        <f>SUM(C292-D292)</f>
        <v>0</v>
      </c>
      <c r="F292" s="45" t="s">
        <v>187</v>
      </c>
      <c r="G292" s="26" t="s">
        <v>834</v>
      </c>
      <c r="H292" s="26" t="s">
        <v>618</v>
      </c>
      <c r="I292" s="26" t="s">
        <v>97</v>
      </c>
      <c r="J292" s="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row>
    <row r="293" spans="1:51" s="13" customFormat="1" ht="375">
      <c r="A293" s="24">
        <v>287</v>
      </c>
      <c r="B293" s="26" t="s">
        <v>192</v>
      </c>
      <c r="C293" s="28">
        <v>0</v>
      </c>
      <c r="D293" s="28">
        <v>0</v>
      </c>
      <c r="E293" s="28">
        <f>SUM(C293:D293)</f>
        <v>0</v>
      </c>
      <c r="F293" s="45" t="s">
        <v>187</v>
      </c>
      <c r="G293" s="26" t="s">
        <v>834</v>
      </c>
      <c r="H293" s="26" t="s">
        <v>618</v>
      </c>
      <c r="I293" s="26" t="s">
        <v>97</v>
      </c>
      <c r="J293" s="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row>
    <row r="294" spans="1:51" s="13" customFormat="1" ht="375">
      <c r="A294" s="24">
        <v>288</v>
      </c>
      <c r="B294" s="26" t="s">
        <v>193</v>
      </c>
      <c r="C294" s="28">
        <v>411000</v>
      </c>
      <c r="D294" s="28">
        <v>411000</v>
      </c>
      <c r="E294" s="28">
        <f>#N/A</f>
        <v>0</v>
      </c>
      <c r="F294" s="45" t="s">
        <v>187</v>
      </c>
      <c r="G294" s="26" t="s">
        <v>834</v>
      </c>
      <c r="H294" s="26" t="s">
        <v>618</v>
      </c>
      <c r="I294" s="26" t="s">
        <v>97</v>
      </c>
      <c r="J294" s="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row>
    <row r="295" spans="1:51" s="13" customFormat="1" ht="375">
      <c r="A295" s="24">
        <v>289</v>
      </c>
      <c r="B295" s="26" t="s">
        <v>194</v>
      </c>
      <c r="C295" s="28">
        <v>22000</v>
      </c>
      <c r="D295" s="28">
        <v>22000</v>
      </c>
      <c r="E295" s="28">
        <f>#N/A</f>
        <v>0</v>
      </c>
      <c r="F295" s="45" t="s">
        <v>187</v>
      </c>
      <c r="G295" s="26" t="s">
        <v>834</v>
      </c>
      <c r="H295" s="26" t="s">
        <v>618</v>
      </c>
      <c r="I295" s="26" t="s">
        <v>97</v>
      </c>
      <c r="J295" s="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row>
    <row r="296" spans="1:51" s="13" customFormat="1" ht="375">
      <c r="A296" s="24">
        <v>290</v>
      </c>
      <c r="B296" s="26" t="s">
        <v>195</v>
      </c>
      <c r="C296" s="28">
        <v>22000</v>
      </c>
      <c r="D296" s="28">
        <v>22000</v>
      </c>
      <c r="E296" s="28">
        <f>#N/A</f>
        <v>0</v>
      </c>
      <c r="F296" s="45" t="s">
        <v>187</v>
      </c>
      <c r="G296" s="26" t="s">
        <v>834</v>
      </c>
      <c r="H296" s="26" t="s">
        <v>618</v>
      </c>
      <c r="I296" s="26" t="s">
        <v>97</v>
      </c>
      <c r="J296" s="9"/>
      <c r="K296" s="89"/>
      <c r="L296" s="89"/>
      <c r="M296" s="89"/>
      <c r="N296" s="89"/>
      <c r="O296" s="89"/>
      <c r="P296" s="89"/>
      <c r="Q296" s="89"/>
      <c r="R296" s="89"/>
      <c r="S296" s="89"/>
      <c r="T296" s="89"/>
      <c r="U296" s="89"/>
      <c r="V296" s="89"/>
      <c r="W296" s="89"/>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row>
    <row r="297" spans="1:51" s="13" customFormat="1" ht="375">
      <c r="A297" s="24">
        <v>291</v>
      </c>
      <c r="B297" s="26" t="s">
        <v>196</v>
      </c>
      <c r="C297" s="28">
        <v>141000</v>
      </c>
      <c r="D297" s="28">
        <v>141000</v>
      </c>
      <c r="E297" s="28">
        <f>#N/A</f>
        <v>0</v>
      </c>
      <c r="F297" s="45" t="s">
        <v>187</v>
      </c>
      <c r="G297" s="26" t="s">
        <v>834</v>
      </c>
      <c r="H297" s="26" t="s">
        <v>618</v>
      </c>
      <c r="I297" s="26" t="s">
        <v>97</v>
      </c>
      <c r="J297" s="9"/>
      <c r="K297" s="89"/>
      <c r="L297" s="89"/>
      <c r="M297" s="89"/>
      <c r="N297" s="89"/>
      <c r="O297" s="89"/>
      <c r="P297" s="89"/>
      <c r="Q297" s="89"/>
      <c r="R297" s="89"/>
      <c r="S297" s="89"/>
      <c r="T297" s="89"/>
      <c r="U297" s="89"/>
      <c r="V297" s="89"/>
      <c r="W297" s="89"/>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row>
    <row r="298" spans="1:51" s="13" customFormat="1" ht="375">
      <c r="A298" s="24">
        <v>292</v>
      </c>
      <c r="B298" s="26" t="s">
        <v>197</v>
      </c>
      <c r="C298" s="28">
        <v>23400</v>
      </c>
      <c r="D298" s="28">
        <v>23400</v>
      </c>
      <c r="E298" s="28">
        <f>#N/A</f>
        <v>0</v>
      </c>
      <c r="F298" s="45" t="s">
        <v>187</v>
      </c>
      <c r="G298" s="26" t="s">
        <v>834</v>
      </c>
      <c r="H298" s="26" t="s">
        <v>618</v>
      </c>
      <c r="I298" s="26" t="s">
        <v>97</v>
      </c>
      <c r="J298" s="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row>
    <row r="299" spans="1:51" s="13" customFormat="1" ht="375">
      <c r="A299" s="24">
        <v>293</v>
      </c>
      <c r="B299" s="26" t="s">
        <v>198</v>
      </c>
      <c r="C299" s="28">
        <v>23400</v>
      </c>
      <c r="D299" s="28">
        <v>23400</v>
      </c>
      <c r="E299" s="28">
        <f>#N/A</f>
        <v>0</v>
      </c>
      <c r="F299" s="45" t="s">
        <v>187</v>
      </c>
      <c r="G299" s="26" t="s">
        <v>834</v>
      </c>
      <c r="H299" s="26" t="s">
        <v>618</v>
      </c>
      <c r="I299" s="26" t="s">
        <v>97</v>
      </c>
      <c r="J299" s="9"/>
      <c r="K299" s="89"/>
      <c r="L299" s="89"/>
      <c r="M299" s="89"/>
      <c r="N299" s="89"/>
      <c r="O299" s="89"/>
      <c r="P299" s="89"/>
      <c r="Q299" s="89"/>
      <c r="R299" s="89"/>
      <c r="S299" s="89"/>
      <c r="T299" s="89"/>
      <c r="U299" s="89"/>
      <c r="V299" s="89"/>
      <c r="W299" s="89"/>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row>
    <row r="300" spans="1:51" s="13" customFormat="1" ht="375">
      <c r="A300" s="24">
        <v>294</v>
      </c>
      <c r="B300" s="26" t="s">
        <v>199</v>
      </c>
      <c r="C300" s="28">
        <v>152000</v>
      </c>
      <c r="D300" s="28">
        <v>152000</v>
      </c>
      <c r="E300" s="28">
        <f>#N/A</f>
        <v>0</v>
      </c>
      <c r="F300" s="45" t="s">
        <v>187</v>
      </c>
      <c r="G300" s="26" t="s">
        <v>834</v>
      </c>
      <c r="H300" s="26" t="s">
        <v>618</v>
      </c>
      <c r="I300" s="26" t="s">
        <v>97</v>
      </c>
      <c r="J300" s="9"/>
      <c r="K300" s="89"/>
      <c r="L300" s="89"/>
      <c r="M300" s="89"/>
      <c r="N300" s="89"/>
      <c r="O300" s="89"/>
      <c r="P300" s="89"/>
      <c r="Q300" s="89"/>
      <c r="R300" s="89"/>
      <c r="S300" s="89"/>
      <c r="T300" s="89"/>
      <c r="U300" s="89"/>
      <c r="V300" s="89"/>
      <c r="W300" s="89"/>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row>
    <row r="301" spans="1:51" s="13" customFormat="1" ht="375">
      <c r="A301" s="24">
        <v>295</v>
      </c>
      <c r="B301" s="26" t="s">
        <v>200</v>
      </c>
      <c r="C301" s="28">
        <v>31000</v>
      </c>
      <c r="D301" s="28">
        <v>31000</v>
      </c>
      <c r="E301" s="28">
        <f>#N/A</f>
        <v>0</v>
      </c>
      <c r="F301" s="45" t="s">
        <v>187</v>
      </c>
      <c r="G301" s="26" t="s">
        <v>834</v>
      </c>
      <c r="H301" s="26" t="s">
        <v>618</v>
      </c>
      <c r="I301" s="26" t="s">
        <v>97</v>
      </c>
      <c r="J301" s="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row>
    <row r="302" spans="1:51" s="13" customFormat="1" ht="375">
      <c r="A302" s="24">
        <v>296</v>
      </c>
      <c r="B302" s="26" t="s">
        <v>201</v>
      </c>
      <c r="C302" s="28">
        <v>478000</v>
      </c>
      <c r="D302" s="28">
        <v>330154.73</v>
      </c>
      <c r="E302" s="28">
        <f>#N/A</f>
        <v>147845.27000000002</v>
      </c>
      <c r="F302" s="45" t="s">
        <v>187</v>
      </c>
      <c r="G302" s="26" t="s">
        <v>834</v>
      </c>
      <c r="H302" s="26" t="s">
        <v>618</v>
      </c>
      <c r="I302" s="26" t="s">
        <v>97</v>
      </c>
      <c r="J302" s="9"/>
      <c r="K302" s="89"/>
      <c r="L302" s="89"/>
      <c r="M302" s="89"/>
      <c r="N302" s="89"/>
      <c r="O302" s="89"/>
      <c r="P302" s="89"/>
      <c r="Q302" s="89"/>
      <c r="R302" s="89"/>
      <c r="S302" s="89"/>
      <c r="T302" s="89"/>
      <c r="U302" s="89"/>
      <c r="V302" s="89"/>
      <c r="W302" s="89"/>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row>
    <row r="303" spans="1:51" s="13" customFormat="1" ht="375">
      <c r="A303" s="24">
        <v>297</v>
      </c>
      <c r="B303" s="26" t="s">
        <v>202</v>
      </c>
      <c r="C303" s="28">
        <v>501000</v>
      </c>
      <c r="D303" s="28">
        <v>341865.33</v>
      </c>
      <c r="E303" s="28">
        <f>#N/A</f>
        <v>159134.66999999998</v>
      </c>
      <c r="F303" s="45" t="s">
        <v>187</v>
      </c>
      <c r="G303" s="26" t="s">
        <v>834</v>
      </c>
      <c r="H303" s="26" t="s">
        <v>618</v>
      </c>
      <c r="I303" s="26" t="s">
        <v>97</v>
      </c>
      <c r="J303" s="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row>
    <row r="304" spans="1:51" s="13" customFormat="1" ht="375">
      <c r="A304" s="24">
        <v>298</v>
      </c>
      <c r="B304" s="26" t="s">
        <v>203</v>
      </c>
      <c r="C304" s="28">
        <v>23000</v>
      </c>
      <c r="D304" s="28">
        <v>23000</v>
      </c>
      <c r="E304" s="28">
        <f>#N/A</f>
        <v>0</v>
      </c>
      <c r="F304" s="45" t="s">
        <v>187</v>
      </c>
      <c r="G304" s="26" t="s">
        <v>834</v>
      </c>
      <c r="H304" s="26" t="s">
        <v>618</v>
      </c>
      <c r="I304" s="26" t="s">
        <v>97</v>
      </c>
      <c r="J304" s="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row>
    <row r="305" spans="1:51" s="13" customFormat="1" ht="356.25">
      <c r="A305" s="24">
        <v>299</v>
      </c>
      <c r="B305" s="26" t="s">
        <v>204</v>
      </c>
      <c r="C305" s="28">
        <v>11000</v>
      </c>
      <c r="D305" s="28">
        <v>11000</v>
      </c>
      <c r="E305" s="28">
        <f>#N/A</f>
        <v>0</v>
      </c>
      <c r="F305" s="45" t="s">
        <v>2145</v>
      </c>
      <c r="G305" s="26" t="s">
        <v>834</v>
      </c>
      <c r="H305" s="26" t="s">
        <v>618</v>
      </c>
      <c r="I305" s="26" t="s">
        <v>97</v>
      </c>
      <c r="J305" s="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row>
    <row r="306" spans="1:51" s="13" customFormat="1" ht="375">
      <c r="A306" s="24">
        <v>300</v>
      </c>
      <c r="B306" s="26" t="s">
        <v>205</v>
      </c>
      <c r="C306" s="28">
        <v>40000</v>
      </c>
      <c r="D306" s="28">
        <v>40000</v>
      </c>
      <c r="E306" s="28">
        <f>#N/A</f>
        <v>0</v>
      </c>
      <c r="F306" s="45" t="s">
        <v>187</v>
      </c>
      <c r="G306" s="26" t="s">
        <v>834</v>
      </c>
      <c r="H306" s="26" t="s">
        <v>618</v>
      </c>
      <c r="I306" s="26" t="s">
        <v>97</v>
      </c>
      <c r="J306" s="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row>
    <row r="307" spans="1:51" s="13" customFormat="1" ht="375">
      <c r="A307" s="24">
        <v>301</v>
      </c>
      <c r="B307" s="26" t="s">
        <v>206</v>
      </c>
      <c r="C307" s="28">
        <v>196000</v>
      </c>
      <c r="D307" s="28">
        <v>196000</v>
      </c>
      <c r="E307" s="28">
        <f>#N/A</f>
        <v>0</v>
      </c>
      <c r="F307" s="45" t="s">
        <v>187</v>
      </c>
      <c r="G307" s="26" t="s">
        <v>834</v>
      </c>
      <c r="H307" s="26" t="s">
        <v>618</v>
      </c>
      <c r="I307" s="26" t="s">
        <v>97</v>
      </c>
      <c r="J307" s="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row>
    <row r="308" spans="1:51" s="13" customFormat="1" ht="375">
      <c r="A308" s="24">
        <v>302</v>
      </c>
      <c r="B308" s="26" t="s">
        <v>207</v>
      </c>
      <c r="C308" s="28">
        <v>196000</v>
      </c>
      <c r="D308" s="28">
        <v>196000</v>
      </c>
      <c r="E308" s="28">
        <f>#N/A</f>
        <v>0</v>
      </c>
      <c r="F308" s="45" t="s">
        <v>187</v>
      </c>
      <c r="G308" s="26" t="s">
        <v>834</v>
      </c>
      <c r="H308" s="26" t="s">
        <v>618</v>
      </c>
      <c r="I308" s="26" t="s">
        <v>97</v>
      </c>
      <c r="J308" s="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row>
    <row r="309" spans="1:51" s="13" customFormat="1" ht="375">
      <c r="A309" s="24">
        <v>303</v>
      </c>
      <c r="B309" s="26" t="s">
        <v>208</v>
      </c>
      <c r="C309" s="28">
        <v>196000</v>
      </c>
      <c r="D309" s="28">
        <v>196000</v>
      </c>
      <c r="E309" s="28">
        <f>#N/A</f>
        <v>0</v>
      </c>
      <c r="F309" s="45" t="s">
        <v>187</v>
      </c>
      <c r="G309" s="26" t="s">
        <v>834</v>
      </c>
      <c r="H309" s="26" t="s">
        <v>618</v>
      </c>
      <c r="I309" s="26" t="s">
        <v>97</v>
      </c>
      <c r="J309" s="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row>
    <row r="310" spans="1:51" s="13" customFormat="1" ht="375">
      <c r="A310" s="24">
        <v>304</v>
      </c>
      <c r="B310" s="26" t="s">
        <v>209</v>
      </c>
      <c r="C310" s="28">
        <v>196000</v>
      </c>
      <c r="D310" s="28">
        <v>196000</v>
      </c>
      <c r="E310" s="28">
        <f>#N/A</f>
        <v>0</v>
      </c>
      <c r="F310" s="45" t="s">
        <v>187</v>
      </c>
      <c r="G310" s="26" t="s">
        <v>834</v>
      </c>
      <c r="H310" s="26" t="s">
        <v>618</v>
      </c>
      <c r="I310" s="26" t="s">
        <v>97</v>
      </c>
      <c r="J310" s="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row>
    <row r="311" spans="1:51" s="13" customFormat="1" ht="375">
      <c r="A311" s="24">
        <v>305</v>
      </c>
      <c r="B311" s="26" t="s">
        <v>210</v>
      </c>
      <c r="C311" s="28">
        <v>62000</v>
      </c>
      <c r="D311" s="28">
        <v>62000</v>
      </c>
      <c r="E311" s="28">
        <f>#N/A</f>
        <v>0</v>
      </c>
      <c r="F311" s="45" t="s">
        <v>187</v>
      </c>
      <c r="G311" s="26" t="s">
        <v>834</v>
      </c>
      <c r="H311" s="26" t="s">
        <v>618</v>
      </c>
      <c r="I311" s="26" t="s">
        <v>97</v>
      </c>
      <c r="J311" s="9"/>
      <c r="K311" s="89"/>
      <c r="L311" s="89"/>
      <c r="M311" s="89"/>
      <c r="N311" s="89"/>
      <c r="O311" s="89"/>
      <c r="P311" s="89"/>
      <c r="Q311" s="89"/>
      <c r="R311" s="89"/>
      <c r="S311" s="89"/>
      <c r="T311" s="89"/>
      <c r="U311" s="89"/>
      <c r="V311" s="89"/>
      <c r="W311" s="89"/>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row>
    <row r="312" spans="1:51" s="13" customFormat="1" ht="375">
      <c r="A312" s="24">
        <v>306</v>
      </c>
      <c r="B312" s="26" t="s">
        <v>211</v>
      </c>
      <c r="C312" s="28">
        <v>62000</v>
      </c>
      <c r="D312" s="28">
        <v>62000</v>
      </c>
      <c r="E312" s="28">
        <f>#N/A</f>
        <v>0</v>
      </c>
      <c r="F312" s="45" t="s">
        <v>187</v>
      </c>
      <c r="G312" s="26" t="s">
        <v>834</v>
      </c>
      <c r="H312" s="26" t="s">
        <v>618</v>
      </c>
      <c r="I312" s="26" t="s">
        <v>97</v>
      </c>
      <c r="J312" s="9"/>
      <c r="K312" s="89"/>
      <c r="L312" s="89"/>
      <c r="M312" s="89"/>
      <c r="N312" s="89"/>
      <c r="O312" s="89"/>
      <c r="P312" s="89"/>
      <c r="Q312" s="89"/>
      <c r="R312" s="89"/>
      <c r="S312" s="89"/>
      <c r="T312" s="89"/>
      <c r="U312" s="89"/>
      <c r="V312" s="89"/>
      <c r="W312" s="89"/>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row>
    <row r="313" spans="1:51" s="13" customFormat="1" ht="375">
      <c r="A313" s="24">
        <v>307</v>
      </c>
      <c r="B313" s="26" t="s">
        <v>212</v>
      </c>
      <c r="C313" s="28">
        <v>62000</v>
      </c>
      <c r="D313" s="28">
        <v>62000</v>
      </c>
      <c r="E313" s="28">
        <f>#N/A</f>
        <v>0</v>
      </c>
      <c r="F313" s="45" t="s">
        <v>187</v>
      </c>
      <c r="G313" s="26" t="s">
        <v>834</v>
      </c>
      <c r="H313" s="26" t="s">
        <v>618</v>
      </c>
      <c r="I313" s="26" t="s">
        <v>97</v>
      </c>
      <c r="J313" s="9"/>
      <c r="K313" s="89"/>
      <c r="L313" s="89"/>
      <c r="M313" s="89"/>
      <c r="N313" s="89"/>
      <c r="O313" s="89"/>
      <c r="P313" s="89"/>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row>
    <row r="314" spans="1:51" s="13" customFormat="1" ht="375">
      <c r="A314" s="24">
        <v>308</v>
      </c>
      <c r="B314" s="26" t="s">
        <v>213</v>
      </c>
      <c r="C314" s="28">
        <v>62000</v>
      </c>
      <c r="D314" s="28">
        <v>62000</v>
      </c>
      <c r="E314" s="28">
        <f>#N/A</f>
        <v>0</v>
      </c>
      <c r="F314" s="45" t="s">
        <v>187</v>
      </c>
      <c r="G314" s="26" t="s">
        <v>834</v>
      </c>
      <c r="H314" s="26" t="s">
        <v>618</v>
      </c>
      <c r="I314" s="26" t="s">
        <v>97</v>
      </c>
      <c r="J314" s="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row>
    <row r="315" spans="1:51" s="13" customFormat="1" ht="375">
      <c r="A315" s="24">
        <v>309</v>
      </c>
      <c r="B315" s="26" t="s">
        <v>214</v>
      </c>
      <c r="C315" s="28">
        <v>62000</v>
      </c>
      <c r="D315" s="28">
        <v>62000</v>
      </c>
      <c r="E315" s="28">
        <f>#N/A</f>
        <v>0</v>
      </c>
      <c r="F315" s="45" t="s">
        <v>187</v>
      </c>
      <c r="G315" s="26" t="s">
        <v>834</v>
      </c>
      <c r="H315" s="26" t="s">
        <v>618</v>
      </c>
      <c r="I315" s="26" t="s">
        <v>97</v>
      </c>
      <c r="J315" s="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row>
    <row r="316" spans="1:51" s="13" customFormat="1" ht="375">
      <c r="A316" s="24">
        <v>310</v>
      </c>
      <c r="B316" s="26" t="s">
        <v>215</v>
      </c>
      <c r="C316" s="28">
        <v>62000</v>
      </c>
      <c r="D316" s="28">
        <v>62000</v>
      </c>
      <c r="E316" s="28">
        <f>#N/A</f>
        <v>0</v>
      </c>
      <c r="F316" s="45" t="s">
        <v>187</v>
      </c>
      <c r="G316" s="26" t="s">
        <v>834</v>
      </c>
      <c r="H316" s="26" t="s">
        <v>618</v>
      </c>
      <c r="I316" s="26" t="s">
        <v>97</v>
      </c>
      <c r="J316" s="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row>
    <row r="317" spans="1:51" s="13" customFormat="1" ht="375">
      <c r="A317" s="24">
        <v>311</v>
      </c>
      <c r="B317" s="26" t="s">
        <v>216</v>
      </c>
      <c r="C317" s="28">
        <v>62000</v>
      </c>
      <c r="D317" s="28">
        <v>62000</v>
      </c>
      <c r="E317" s="28">
        <f>#N/A</f>
        <v>0</v>
      </c>
      <c r="F317" s="45" t="s">
        <v>187</v>
      </c>
      <c r="G317" s="26" t="s">
        <v>834</v>
      </c>
      <c r="H317" s="26" t="s">
        <v>618</v>
      </c>
      <c r="I317" s="26" t="s">
        <v>97</v>
      </c>
      <c r="J317" s="9"/>
      <c r="K317" s="89"/>
      <c r="L317" s="89"/>
      <c r="M317" s="89"/>
      <c r="N317" s="89"/>
      <c r="O317" s="89"/>
      <c r="P317" s="89"/>
      <c r="Q317" s="89"/>
      <c r="R317" s="89"/>
      <c r="S317" s="89"/>
      <c r="T317" s="89"/>
      <c r="U317" s="89"/>
      <c r="V317" s="89"/>
      <c r="W317" s="89"/>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row>
    <row r="318" spans="1:51" s="13" customFormat="1" ht="375">
      <c r="A318" s="24">
        <v>312</v>
      </c>
      <c r="B318" s="26" t="s">
        <v>217</v>
      </c>
      <c r="C318" s="28">
        <v>62000</v>
      </c>
      <c r="D318" s="28">
        <v>62000</v>
      </c>
      <c r="E318" s="28">
        <f>#N/A</f>
        <v>0</v>
      </c>
      <c r="F318" s="45" t="s">
        <v>187</v>
      </c>
      <c r="G318" s="26" t="s">
        <v>834</v>
      </c>
      <c r="H318" s="26" t="s">
        <v>618</v>
      </c>
      <c r="I318" s="26" t="s">
        <v>97</v>
      </c>
      <c r="J318" s="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row>
    <row r="319" spans="1:51" s="13" customFormat="1" ht="375">
      <c r="A319" s="24">
        <v>313</v>
      </c>
      <c r="B319" s="26" t="s">
        <v>218</v>
      </c>
      <c r="C319" s="28">
        <v>38000</v>
      </c>
      <c r="D319" s="28">
        <v>38000</v>
      </c>
      <c r="E319" s="28">
        <f>#N/A</f>
        <v>0</v>
      </c>
      <c r="F319" s="45" t="s">
        <v>187</v>
      </c>
      <c r="G319" s="26" t="s">
        <v>834</v>
      </c>
      <c r="H319" s="26" t="s">
        <v>618</v>
      </c>
      <c r="I319" s="26" t="s">
        <v>97</v>
      </c>
      <c r="J319" s="9"/>
      <c r="K319" s="89"/>
      <c r="L319" s="89"/>
      <c r="M319" s="89"/>
      <c r="N319" s="89"/>
      <c r="O319" s="89"/>
      <c r="P319" s="89"/>
      <c r="Q319" s="89"/>
      <c r="R319" s="89"/>
      <c r="S319" s="89"/>
      <c r="T319" s="89"/>
      <c r="U319" s="89"/>
      <c r="V319" s="89"/>
      <c r="W319" s="89"/>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row>
    <row r="320" spans="1:51" s="13" customFormat="1" ht="375">
      <c r="A320" s="24">
        <v>314</v>
      </c>
      <c r="B320" s="26" t="s">
        <v>219</v>
      </c>
      <c r="C320" s="28">
        <v>38000</v>
      </c>
      <c r="D320" s="28">
        <v>38000</v>
      </c>
      <c r="E320" s="28">
        <f>#N/A</f>
        <v>0</v>
      </c>
      <c r="F320" s="45" t="s">
        <v>187</v>
      </c>
      <c r="G320" s="26" t="s">
        <v>834</v>
      </c>
      <c r="H320" s="26" t="s">
        <v>618</v>
      </c>
      <c r="I320" s="26" t="s">
        <v>97</v>
      </c>
      <c r="J320" s="9"/>
      <c r="K320" s="89"/>
      <c r="L320" s="89"/>
      <c r="M320" s="89"/>
      <c r="N320" s="89"/>
      <c r="O320" s="89"/>
      <c r="P320" s="89"/>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row>
    <row r="321" spans="1:51" s="13" customFormat="1" ht="375">
      <c r="A321" s="24">
        <v>315</v>
      </c>
      <c r="B321" s="26" t="s">
        <v>220</v>
      </c>
      <c r="C321" s="28">
        <v>38000</v>
      </c>
      <c r="D321" s="28">
        <v>38000</v>
      </c>
      <c r="E321" s="28">
        <f>#N/A</f>
        <v>0</v>
      </c>
      <c r="F321" s="45" t="s">
        <v>187</v>
      </c>
      <c r="G321" s="26" t="s">
        <v>834</v>
      </c>
      <c r="H321" s="26" t="s">
        <v>618</v>
      </c>
      <c r="I321" s="26" t="s">
        <v>97</v>
      </c>
      <c r="J321" s="9"/>
      <c r="K321" s="89"/>
      <c r="L321" s="89"/>
      <c r="M321" s="89"/>
      <c r="N321" s="89"/>
      <c r="O321" s="89"/>
      <c r="P321" s="89"/>
      <c r="Q321" s="89"/>
      <c r="R321" s="89"/>
      <c r="S321" s="89"/>
      <c r="T321" s="89"/>
      <c r="U321" s="89"/>
      <c r="V321" s="89"/>
      <c r="W321" s="89"/>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row>
    <row r="322" spans="1:51" s="13" customFormat="1" ht="375">
      <c r="A322" s="24">
        <v>316</v>
      </c>
      <c r="B322" s="26" t="s">
        <v>221</v>
      </c>
      <c r="C322" s="28">
        <v>38000</v>
      </c>
      <c r="D322" s="28">
        <v>38000</v>
      </c>
      <c r="E322" s="28">
        <f>#N/A</f>
        <v>0</v>
      </c>
      <c r="F322" s="45" t="s">
        <v>187</v>
      </c>
      <c r="G322" s="26" t="s">
        <v>834</v>
      </c>
      <c r="H322" s="26" t="s">
        <v>618</v>
      </c>
      <c r="I322" s="26" t="s">
        <v>97</v>
      </c>
      <c r="J322" s="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row>
    <row r="323" spans="1:51" s="13" customFormat="1" ht="375">
      <c r="A323" s="24">
        <v>317</v>
      </c>
      <c r="B323" s="26" t="s">
        <v>222</v>
      </c>
      <c r="C323" s="28">
        <v>38000</v>
      </c>
      <c r="D323" s="28">
        <v>38000</v>
      </c>
      <c r="E323" s="28">
        <f>#N/A</f>
        <v>0</v>
      </c>
      <c r="F323" s="45" t="s">
        <v>187</v>
      </c>
      <c r="G323" s="26" t="s">
        <v>834</v>
      </c>
      <c r="H323" s="26" t="s">
        <v>618</v>
      </c>
      <c r="I323" s="26" t="s">
        <v>97</v>
      </c>
      <c r="J323" s="9"/>
      <c r="K323" s="89"/>
      <c r="L323" s="89"/>
      <c r="M323" s="89"/>
      <c r="N323" s="89"/>
      <c r="O323" s="89"/>
      <c r="P323" s="89"/>
      <c r="Q323" s="89"/>
      <c r="R323" s="89"/>
      <c r="S323" s="89"/>
      <c r="T323" s="89"/>
      <c r="U323" s="89"/>
      <c r="V323" s="89"/>
      <c r="W323" s="89"/>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row>
    <row r="324" spans="1:51" s="13" customFormat="1" ht="375">
      <c r="A324" s="24">
        <v>318</v>
      </c>
      <c r="B324" s="26" t="s">
        <v>223</v>
      </c>
      <c r="C324" s="28">
        <v>38000</v>
      </c>
      <c r="D324" s="28">
        <v>16027</v>
      </c>
      <c r="E324" s="28">
        <f>#N/A</f>
        <v>21973</v>
      </c>
      <c r="F324" s="45" t="s">
        <v>187</v>
      </c>
      <c r="G324" s="26" t="s">
        <v>834</v>
      </c>
      <c r="H324" s="26" t="s">
        <v>618</v>
      </c>
      <c r="I324" s="26" t="s">
        <v>97</v>
      </c>
      <c r="J324" s="9"/>
      <c r="K324" s="89"/>
      <c r="L324" s="89"/>
      <c r="M324" s="89"/>
      <c r="N324" s="89"/>
      <c r="O324" s="89"/>
      <c r="P324" s="89"/>
      <c r="Q324" s="89"/>
      <c r="R324" s="89"/>
      <c r="S324" s="89"/>
      <c r="T324" s="89"/>
      <c r="U324" s="89"/>
      <c r="V324" s="89"/>
      <c r="W324" s="89"/>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row>
    <row r="325" spans="1:51" s="13" customFormat="1" ht="375">
      <c r="A325" s="24">
        <v>319</v>
      </c>
      <c r="B325" s="26" t="s">
        <v>224</v>
      </c>
      <c r="C325" s="28">
        <v>38000</v>
      </c>
      <c r="D325" s="28">
        <v>38000</v>
      </c>
      <c r="E325" s="28">
        <f>#N/A</f>
        <v>0</v>
      </c>
      <c r="F325" s="45" t="s">
        <v>187</v>
      </c>
      <c r="G325" s="26" t="s">
        <v>834</v>
      </c>
      <c r="H325" s="26" t="s">
        <v>618</v>
      </c>
      <c r="I325" s="26" t="s">
        <v>97</v>
      </c>
      <c r="J325" s="9"/>
      <c r="K325" s="89"/>
      <c r="L325" s="89"/>
      <c r="M325" s="89"/>
      <c r="N325" s="89"/>
      <c r="O325" s="89"/>
      <c r="P325" s="89"/>
      <c r="Q325" s="89"/>
      <c r="R325" s="89"/>
      <c r="S325" s="89"/>
      <c r="T325" s="89"/>
      <c r="U325" s="89"/>
      <c r="V325" s="89"/>
      <c r="W325" s="89"/>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row>
    <row r="326" spans="1:51" s="13" customFormat="1" ht="375">
      <c r="A326" s="24">
        <v>320</v>
      </c>
      <c r="B326" s="26" t="s">
        <v>225</v>
      </c>
      <c r="C326" s="28">
        <v>38000</v>
      </c>
      <c r="D326" s="28">
        <v>38000</v>
      </c>
      <c r="E326" s="28">
        <f>#N/A</f>
        <v>0</v>
      </c>
      <c r="F326" s="45" t="s">
        <v>187</v>
      </c>
      <c r="G326" s="26" t="s">
        <v>834</v>
      </c>
      <c r="H326" s="26" t="s">
        <v>618</v>
      </c>
      <c r="I326" s="26" t="s">
        <v>97</v>
      </c>
      <c r="J326" s="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row>
    <row r="327" spans="1:51" s="13" customFormat="1" ht="375">
      <c r="A327" s="24">
        <v>321</v>
      </c>
      <c r="B327" s="26" t="s">
        <v>226</v>
      </c>
      <c r="C327" s="28">
        <v>77000</v>
      </c>
      <c r="D327" s="28">
        <v>77000</v>
      </c>
      <c r="E327" s="28">
        <f>SUM(C327-D327)</f>
        <v>0</v>
      </c>
      <c r="F327" s="45" t="s">
        <v>187</v>
      </c>
      <c r="G327" s="26" t="s">
        <v>834</v>
      </c>
      <c r="H327" s="26" t="s">
        <v>618</v>
      </c>
      <c r="I327" s="26" t="s">
        <v>97</v>
      </c>
      <c r="J327" s="9"/>
      <c r="K327" s="89"/>
      <c r="L327" s="89"/>
      <c r="M327" s="89"/>
      <c r="N327" s="89"/>
      <c r="O327" s="89"/>
      <c r="P327" s="89"/>
      <c r="Q327" s="89"/>
      <c r="R327" s="89"/>
      <c r="S327" s="89"/>
      <c r="T327" s="89"/>
      <c r="U327" s="89"/>
      <c r="V327" s="89"/>
      <c r="W327" s="89"/>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row>
    <row r="328" spans="1:51" s="13" customFormat="1" ht="375">
      <c r="A328" s="24">
        <v>322</v>
      </c>
      <c r="B328" s="26" t="s">
        <v>227</v>
      </c>
      <c r="C328" s="28">
        <v>77000</v>
      </c>
      <c r="D328" s="28">
        <v>77000</v>
      </c>
      <c r="E328" s="28">
        <f>SUM(C328-D328)</f>
        <v>0</v>
      </c>
      <c r="F328" s="45" t="s">
        <v>187</v>
      </c>
      <c r="G328" s="26" t="s">
        <v>834</v>
      </c>
      <c r="H328" s="26" t="s">
        <v>618</v>
      </c>
      <c r="I328" s="26" t="s">
        <v>97</v>
      </c>
      <c r="J328" s="9"/>
      <c r="K328" s="89"/>
      <c r="L328" s="89"/>
      <c r="M328" s="89"/>
      <c r="N328" s="89"/>
      <c r="O328" s="89"/>
      <c r="P328" s="89"/>
      <c r="Q328" s="89"/>
      <c r="R328" s="89"/>
      <c r="S328" s="89"/>
      <c r="T328" s="89"/>
      <c r="U328" s="89"/>
      <c r="V328" s="89"/>
      <c r="W328" s="89"/>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row>
    <row r="329" spans="1:51" s="13" customFormat="1" ht="375">
      <c r="A329" s="24">
        <v>323</v>
      </c>
      <c r="B329" s="26" t="s">
        <v>228</v>
      </c>
      <c r="C329" s="28">
        <v>0</v>
      </c>
      <c r="D329" s="28">
        <v>0</v>
      </c>
      <c r="E329" s="28">
        <f>SUM(C329:D329)</f>
        <v>0</v>
      </c>
      <c r="F329" s="45" t="s">
        <v>187</v>
      </c>
      <c r="G329" s="26" t="s">
        <v>834</v>
      </c>
      <c r="H329" s="26" t="s">
        <v>618</v>
      </c>
      <c r="I329" s="26" t="s">
        <v>97</v>
      </c>
      <c r="J329" s="9"/>
      <c r="K329" s="89"/>
      <c r="L329" s="89"/>
      <c r="M329" s="89"/>
      <c r="N329" s="89"/>
      <c r="O329" s="89"/>
      <c r="P329" s="89"/>
      <c r="Q329" s="89"/>
      <c r="R329" s="89"/>
      <c r="S329" s="89"/>
      <c r="T329" s="89"/>
      <c r="U329" s="89"/>
      <c r="V329" s="89"/>
      <c r="W329" s="89"/>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row>
    <row r="330" spans="1:51" s="13" customFormat="1" ht="375">
      <c r="A330" s="24">
        <v>324</v>
      </c>
      <c r="B330" s="49" t="s">
        <v>229</v>
      </c>
      <c r="C330" s="28">
        <v>77000</v>
      </c>
      <c r="D330" s="28">
        <v>77000</v>
      </c>
      <c r="E330" s="28">
        <f>#N/A</f>
        <v>0</v>
      </c>
      <c r="F330" s="45" t="s">
        <v>187</v>
      </c>
      <c r="G330" s="26" t="s">
        <v>834</v>
      </c>
      <c r="H330" s="26" t="s">
        <v>618</v>
      </c>
      <c r="I330" s="26" t="s">
        <v>97</v>
      </c>
      <c r="J330" s="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row>
    <row r="331" spans="1:51" s="13" customFormat="1" ht="375">
      <c r="A331" s="24">
        <v>325</v>
      </c>
      <c r="B331" s="26" t="s">
        <v>230</v>
      </c>
      <c r="C331" s="28">
        <v>23000</v>
      </c>
      <c r="D331" s="28">
        <v>23000</v>
      </c>
      <c r="E331" s="28">
        <f>#N/A</f>
        <v>0</v>
      </c>
      <c r="F331" s="45" t="s">
        <v>187</v>
      </c>
      <c r="G331" s="26" t="s">
        <v>834</v>
      </c>
      <c r="H331" s="26" t="s">
        <v>618</v>
      </c>
      <c r="I331" s="26" t="s">
        <v>97</v>
      </c>
      <c r="J331" s="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row>
    <row r="332" spans="1:51" s="13" customFormat="1" ht="375">
      <c r="A332" s="24">
        <v>326</v>
      </c>
      <c r="B332" s="26" t="s">
        <v>231</v>
      </c>
      <c r="C332" s="28">
        <v>23000</v>
      </c>
      <c r="D332" s="28">
        <v>23000</v>
      </c>
      <c r="E332" s="28">
        <f>#N/A</f>
        <v>0</v>
      </c>
      <c r="F332" s="45" t="s">
        <v>187</v>
      </c>
      <c r="G332" s="26" t="s">
        <v>834</v>
      </c>
      <c r="H332" s="26" t="s">
        <v>618</v>
      </c>
      <c r="I332" s="26" t="s">
        <v>97</v>
      </c>
      <c r="J332" s="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row>
    <row r="333" spans="1:51" s="13" customFormat="1" ht="375">
      <c r="A333" s="24">
        <v>327</v>
      </c>
      <c r="B333" s="26" t="s">
        <v>232</v>
      </c>
      <c r="C333" s="28">
        <v>23000</v>
      </c>
      <c r="D333" s="28">
        <v>23000</v>
      </c>
      <c r="E333" s="28">
        <f>#N/A</f>
        <v>0</v>
      </c>
      <c r="F333" s="45" t="s">
        <v>187</v>
      </c>
      <c r="G333" s="26" t="s">
        <v>834</v>
      </c>
      <c r="H333" s="26" t="s">
        <v>618</v>
      </c>
      <c r="I333" s="26" t="s">
        <v>97</v>
      </c>
      <c r="J333" s="9"/>
      <c r="K333" s="89"/>
      <c r="L333" s="89"/>
      <c r="M333" s="89"/>
      <c r="N333" s="89"/>
      <c r="O333" s="89"/>
      <c r="P333" s="89"/>
      <c r="Q333" s="89"/>
      <c r="R333" s="89"/>
      <c r="S333" s="89"/>
      <c r="T333" s="89"/>
      <c r="U333" s="89"/>
      <c r="V333" s="89"/>
      <c r="W333" s="89"/>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row>
    <row r="334" spans="1:51" s="13" customFormat="1" ht="375">
      <c r="A334" s="24">
        <v>328</v>
      </c>
      <c r="B334" s="26" t="s">
        <v>233</v>
      </c>
      <c r="C334" s="28">
        <v>23000</v>
      </c>
      <c r="D334" s="28">
        <v>23000</v>
      </c>
      <c r="E334" s="28">
        <f>#N/A</f>
        <v>0</v>
      </c>
      <c r="F334" s="45" t="s">
        <v>187</v>
      </c>
      <c r="G334" s="26" t="s">
        <v>834</v>
      </c>
      <c r="H334" s="26" t="s">
        <v>618</v>
      </c>
      <c r="I334" s="26" t="s">
        <v>97</v>
      </c>
      <c r="J334" s="9"/>
      <c r="K334" s="89"/>
      <c r="L334" s="89"/>
      <c r="M334" s="89"/>
      <c r="N334" s="89"/>
      <c r="O334" s="89"/>
      <c r="P334" s="89"/>
      <c r="Q334" s="89"/>
      <c r="R334" s="89"/>
      <c r="S334" s="89"/>
      <c r="T334" s="89"/>
      <c r="U334" s="89"/>
      <c r="V334" s="89"/>
      <c r="W334" s="89"/>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row>
    <row r="335" spans="1:51" s="13" customFormat="1" ht="375">
      <c r="A335" s="24">
        <v>329</v>
      </c>
      <c r="B335" s="26" t="s">
        <v>234</v>
      </c>
      <c r="C335" s="28">
        <v>53000</v>
      </c>
      <c r="D335" s="28">
        <v>53000</v>
      </c>
      <c r="E335" s="28">
        <f>#N/A</f>
        <v>0</v>
      </c>
      <c r="F335" s="45" t="s">
        <v>187</v>
      </c>
      <c r="G335" s="26" t="s">
        <v>834</v>
      </c>
      <c r="H335" s="26" t="s">
        <v>618</v>
      </c>
      <c r="I335" s="26" t="s">
        <v>97</v>
      </c>
      <c r="J335" s="9"/>
      <c r="K335" s="89"/>
      <c r="L335" s="89"/>
      <c r="M335" s="89"/>
      <c r="N335" s="89"/>
      <c r="O335" s="89"/>
      <c r="P335" s="89"/>
      <c r="Q335" s="89"/>
      <c r="R335" s="89"/>
      <c r="S335" s="89"/>
      <c r="T335" s="89"/>
      <c r="U335" s="89"/>
      <c r="V335" s="89"/>
      <c r="W335" s="89"/>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row>
    <row r="336" spans="1:51" s="13" customFormat="1" ht="375">
      <c r="A336" s="24">
        <v>330</v>
      </c>
      <c r="B336" s="26" t="s">
        <v>235</v>
      </c>
      <c r="C336" s="28">
        <v>53000</v>
      </c>
      <c r="D336" s="28">
        <v>53000</v>
      </c>
      <c r="E336" s="28">
        <f>#N/A</f>
        <v>0</v>
      </c>
      <c r="F336" s="45" t="s">
        <v>187</v>
      </c>
      <c r="G336" s="26" t="s">
        <v>834</v>
      </c>
      <c r="H336" s="26" t="s">
        <v>618</v>
      </c>
      <c r="I336" s="26" t="s">
        <v>97</v>
      </c>
      <c r="J336" s="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row>
    <row r="337" spans="1:51" s="13" customFormat="1" ht="375">
      <c r="A337" s="24">
        <v>331</v>
      </c>
      <c r="B337" s="26" t="s">
        <v>236</v>
      </c>
      <c r="C337" s="28">
        <v>53000</v>
      </c>
      <c r="D337" s="28">
        <v>53000</v>
      </c>
      <c r="E337" s="28">
        <f>#N/A</f>
        <v>0</v>
      </c>
      <c r="F337" s="45" t="s">
        <v>187</v>
      </c>
      <c r="G337" s="26" t="s">
        <v>834</v>
      </c>
      <c r="H337" s="26" t="s">
        <v>618</v>
      </c>
      <c r="I337" s="26" t="s">
        <v>97</v>
      </c>
      <c r="J337" s="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row>
    <row r="338" spans="1:51" s="13" customFormat="1" ht="375">
      <c r="A338" s="24">
        <v>332</v>
      </c>
      <c r="B338" s="26" t="s">
        <v>237</v>
      </c>
      <c r="C338" s="28">
        <v>53000</v>
      </c>
      <c r="D338" s="28">
        <v>53000</v>
      </c>
      <c r="E338" s="28">
        <f>#N/A</f>
        <v>0</v>
      </c>
      <c r="F338" s="45" t="s">
        <v>187</v>
      </c>
      <c r="G338" s="26" t="s">
        <v>834</v>
      </c>
      <c r="H338" s="26" t="s">
        <v>618</v>
      </c>
      <c r="I338" s="26" t="s">
        <v>97</v>
      </c>
      <c r="J338" s="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row>
    <row r="339" spans="1:51" s="13" customFormat="1" ht="375">
      <c r="A339" s="24">
        <v>333</v>
      </c>
      <c r="B339" s="26" t="s">
        <v>59</v>
      </c>
      <c r="C339" s="28">
        <v>109000</v>
      </c>
      <c r="D339" s="28">
        <v>109000</v>
      </c>
      <c r="E339" s="28">
        <f>#N/A</f>
        <v>0</v>
      </c>
      <c r="F339" s="45" t="s">
        <v>187</v>
      </c>
      <c r="G339" s="26" t="s">
        <v>834</v>
      </c>
      <c r="H339" s="26" t="s">
        <v>618</v>
      </c>
      <c r="I339" s="26" t="s">
        <v>97</v>
      </c>
      <c r="J339" s="9"/>
      <c r="K339" s="89"/>
      <c r="L339" s="89"/>
      <c r="M339" s="89"/>
      <c r="N339" s="89"/>
      <c r="O339" s="89"/>
      <c r="P339" s="89"/>
      <c r="Q339" s="89"/>
      <c r="R339" s="89"/>
      <c r="S339" s="89"/>
      <c r="T339" s="89"/>
      <c r="U339" s="89"/>
      <c r="V339" s="89"/>
      <c r="W339" s="89"/>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row>
    <row r="340" spans="1:51" s="13" customFormat="1" ht="375">
      <c r="A340" s="24">
        <v>334</v>
      </c>
      <c r="B340" s="26" t="s">
        <v>60</v>
      </c>
      <c r="C340" s="28">
        <v>109000</v>
      </c>
      <c r="D340" s="28">
        <v>109000</v>
      </c>
      <c r="E340" s="28">
        <f>#N/A</f>
        <v>0</v>
      </c>
      <c r="F340" s="45" t="s">
        <v>187</v>
      </c>
      <c r="G340" s="26" t="s">
        <v>834</v>
      </c>
      <c r="H340" s="26" t="s">
        <v>618</v>
      </c>
      <c r="I340" s="26" t="s">
        <v>97</v>
      </c>
      <c r="J340" s="9"/>
      <c r="K340" s="89"/>
      <c r="L340" s="89"/>
      <c r="M340" s="89"/>
      <c r="N340" s="89"/>
      <c r="O340" s="89"/>
      <c r="P340" s="89"/>
      <c r="Q340" s="89"/>
      <c r="R340" s="89"/>
      <c r="S340" s="89"/>
      <c r="T340" s="89"/>
      <c r="U340" s="89"/>
      <c r="V340" s="89"/>
      <c r="W340" s="89"/>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row>
    <row r="341" spans="1:51" s="13" customFormat="1" ht="375">
      <c r="A341" s="24">
        <v>335</v>
      </c>
      <c r="B341" s="26" t="s">
        <v>61</v>
      </c>
      <c r="C341" s="28">
        <v>109000</v>
      </c>
      <c r="D341" s="28">
        <v>109000</v>
      </c>
      <c r="E341" s="28">
        <f>#N/A</f>
        <v>0</v>
      </c>
      <c r="F341" s="45" t="s">
        <v>187</v>
      </c>
      <c r="G341" s="26" t="s">
        <v>834</v>
      </c>
      <c r="H341" s="26" t="s">
        <v>618</v>
      </c>
      <c r="I341" s="26" t="s">
        <v>97</v>
      </c>
      <c r="J341" s="9"/>
      <c r="K341" s="89"/>
      <c r="L341" s="89"/>
      <c r="M341" s="89"/>
      <c r="N341" s="89"/>
      <c r="O341" s="89"/>
      <c r="P341" s="89"/>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row>
    <row r="342" spans="1:51" s="13" customFormat="1" ht="375">
      <c r="A342" s="24">
        <v>336</v>
      </c>
      <c r="B342" s="26" t="s">
        <v>62</v>
      </c>
      <c r="C342" s="28">
        <v>109000</v>
      </c>
      <c r="D342" s="28">
        <v>109000</v>
      </c>
      <c r="E342" s="28">
        <f>#N/A</f>
        <v>0</v>
      </c>
      <c r="F342" s="45" t="s">
        <v>187</v>
      </c>
      <c r="G342" s="26" t="s">
        <v>834</v>
      </c>
      <c r="H342" s="26" t="s">
        <v>618</v>
      </c>
      <c r="I342" s="26" t="s">
        <v>97</v>
      </c>
      <c r="J342" s="9"/>
      <c r="K342" s="89"/>
      <c r="L342" s="89"/>
      <c r="M342" s="89"/>
      <c r="N342" s="89"/>
      <c r="O342" s="89"/>
      <c r="P342" s="89"/>
      <c r="Q342" s="89"/>
      <c r="R342" s="89"/>
      <c r="S342" s="89"/>
      <c r="T342" s="89"/>
      <c r="U342" s="89"/>
      <c r="V342" s="89"/>
      <c r="W342" s="89"/>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row>
    <row r="343" spans="1:51" s="13" customFormat="1" ht="375">
      <c r="A343" s="24">
        <v>337</v>
      </c>
      <c r="B343" s="26" t="s">
        <v>63</v>
      </c>
      <c r="C343" s="28">
        <v>109000</v>
      </c>
      <c r="D343" s="28">
        <v>109000</v>
      </c>
      <c r="E343" s="28">
        <f>#N/A</f>
        <v>0</v>
      </c>
      <c r="F343" s="45" t="s">
        <v>187</v>
      </c>
      <c r="G343" s="26" t="s">
        <v>834</v>
      </c>
      <c r="H343" s="26" t="s">
        <v>618</v>
      </c>
      <c r="I343" s="26" t="s">
        <v>97</v>
      </c>
      <c r="J343" s="9"/>
      <c r="K343" s="89"/>
      <c r="L343" s="89"/>
      <c r="M343" s="89"/>
      <c r="N343" s="89"/>
      <c r="O343" s="89"/>
      <c r="P343" s="89"/>
      <c r="Q343" s="89"/>
      <c r="R343" s="89"/>
      <c r="S343" s="89"/>
      <c r="T343" s="89"/>
      <c r="U343" s="89"/>
      <c r="V343" s="89"/>
      <c r="W343" s="89"/>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row>
    <row r="344" spans="1:51" s="13" customFormat="1" ht="375">
      <c r="A344" s="24">
        <v>338</v>
      </c>
      <c r="B344" s="26" t="s">
        <v>64</v>
      </c>
      <c r="C344" s="28">
        <v>109000</v>
      </c>
      <c r="D344" s="28">
        <v>109000</v>
      </c>
      <c r="E344" s="28">
        <f>#N/A</f>
        <v>0</v>
      </c>
      <c r="F344" s="45" t="s">
        <v>187</v>
      </c>
      <c r="G344" s="26" t="s">
        <v>834</v>
      </c>
      <c r="H344" s="26" t="s">
        <v>618</v>
      </c>
      <c r="I344" s="26" t="s">
        <v>97</v>
      </c>
      <c r="K344" s="89"/>
      <c r="L344" s="89"/>
      <c r="M344" s="89"/>
      <c r="N344" s="89"/>
      <c r="O344" s="89"/>
      <c r="P344" s="89"/>
      <c r="Q344" s="89"/>
      <c r="R344" s="89"/>
      <c r="S344" s="89"/>
      <c r="T344" s="89"/>
      <c r="U344" s="89"/>
      <c r="V344" s="89"/>
      <c r="W344" s="89"/>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row>
    <row r="345" spans="1:51" s="13" customFormat="1" ht="375">
      <c r="A345" s="24">
        <v>339</v>
      </c>
      <c r="B345" s="26" t="s">
        <v>65</v>
      </c>
      <c r="C345" s="28">
        <v>109000</v>
      </c>
      <c r="D345" s="28">
        <v>109000</v>
      </c>
      <c r="E345" s="28">
        <f>#N/A</f>
        <v>0</v>
      </c>
      <c r="F345" s="45" t="s">
        <v>187</v>
      </c>
      <c r="G345" s="26" t="s">
        <v>834</v>
      </c>
      <c r="H345" s="26" t="s">
        <v>618</v>
      </c>
      <c r="I345" s="26" t="s">
        <v>97</v>
      </c>
      <c r="K345" s="89"/>
      <c r="L345" s="89"/>
      <c r="M345" s="89"/>
      <c r="N345" s="89"/>
      <c r="O345" s="89"/>
      <c r="P345" s="89"/>
      <c r="Q345" s="89"/>
      <c r="R345" s="89"/>
      <c r="S345" s="89"/>
      <c r="T345" s="89"/>
      <c r="U345" s="89"/>
      <c r="V345" s="89"/>
      <c r="W345" s="89"/>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row>
    <row r="346" spans="1:51" s="13" customFormat="1" ht="375">
      <c r="A346" s="24">
        <v>340</v>
      </c>
      <c r="B346" s="26" t="s">
        <v>66</v>
      </c>
      <c r="C346" s="28">
        <v>109000</v>
      </c>
      <c r="D346" s="28">
        <v>109000</v>
      </c>
      <c r="E346" s="28">
        <f>#N/A</f>
        <v>0</v>
      </c>
      <c r="F346" s="45" t="s">
        <v>187</v>
      </c>
      <c r="G346" s="26" t="s">
        <v>834</v>
      </c>
      <c r="H346" s="26" t="s">
        <v>618</v>
      </c>
      <c r="I346" s="26" t="s">
        <v>97</v>
      </c>
      <c r="K346" s="89"/>
      <c r="L346" s="89"/>
      <c r="M346" s="89"/>
      <c r="N346" s="89"/>
      <c r="O346" s="89"/>
      <c r="P346" s="89"/>
      <c r="Q346" s="89"/>
      <c r="R346" s="89"/>
      <c r="S346" s="89"/>
      <c r="T346" s="89"/>
      <c r="U346" s="89"/>
      <c r="V346" s="89"/>
      <c r="W346" s="89"/>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row>
    <row r="347" spans="1:51" s="13" customFormat="1" ht="375">
      <c r="A347" s="24">
        <v>341</v>
      </c>
      <c r="B347" s="26" t="s">
        <v>238</v>
      </c>
      <c r="C347" s="28">
        <v>41000</v>
      </c>
      <c r="D347" s="28">
        <v>41000</v>
      </c>
      <c r="E347" s="28">
        <f>#N/A</f>
        <v>0</v>
      </c>
      <c r="F347" s="45" t="s">
        <v>187</v>
      </c>
      <c r="G347" s="26" t="s">
        <v>834</v>
      </c>
      <c r="H347" s="26" t="s">
        <v>618</v>
      </c>
      <c r="I347" s="26" t="s">
        <v>97</v>
      </c>
      <c r="K347" s="89"/>
      <c r="L347" s="89"/>
      <c r="M347" s="89"/>
      <c r="N347" s="89"/>
      <c r="O347" s="89"/>
      <c r="P347" s="89"/>
      <c r="Q347" s="89"/>
      <c r="R347" s="89"/>
      <c r="S347" s="89"/>
      <c r="T347" s="89"/>
      <c r="U347" s="89"/>
      <c r="V347" s="89"/>
      <c r="W347" s="89"/>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row>
    <row r="348" spans="1:51" s="13" customFormat="1" ht="375">
      <c r="A348" s="24">
        <v>342</v>
      </c>
      <c r="B348" s="26" t="s">
        <v>239</v>
      </c>
      <c r="C348" s="28">
        <v>25000</v>
      </c>
      <c r="D348" s="28">
        <v>25000</v>
      </c>
      <c r="E348" s="28">
        <f>#N/A</f>
        <v>0</v>
      </c>
      <c r="F348" s="45" t="s">
        <v>187</v>
      </c>
      <c r="G348" s="26" t="s">
        <v>834</v>
      </c>
      <c r="H348" s="26" t="s">
        <v>618</v>
      </c>
      <c r="I348" s="26" t="s">
        <v>97</v>
      </c>
      <c r="K348" s="89"/>
      <c r="L348" s="89"/>
      <c r="M348" s="89"/>
      <c r="N348" s="89"/>
      <c r="O348" s="89"/>
      <c r="P348" s="89"/>
      <c r="Q348" s="89"/>
      <c r="R348" s="89"/>
      <c r="S348" s="89"/>
      <c r="T348" s="89"/>
      <c r="U348" s="89"/>
      <c r="V348" s="89"/>
      <c r="W348" s="89"/>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row>
    <row r="349" spans="1:51" s="13" customFormat="1" ht="375">
      <c r="A349" s="24">
        <v>343</v>
      </c>
      <c r="B349" s="26" t="s">
        <v>240</v>
      </c>
      <c r="C349" s="28">
        <v>25000</v>
      </c>
      <c r="D349" s="28">
        <v>25000</v>
      </c>
      <c r="E349" s="28">
        <f>#N/A</f>
        <v>0</v>
      </c>
      <c r="F349" s="45" t="s">
        <v>187</v>
      </c>
      <c r="G349" s="26" t="s">
        <v>834</v>
      </c>
      <c r="H349" s="26" t="s">
        <v>618</v>
      </c>
      <c r="I349" s="26" t="s">
        <v>97</v>
      </c>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row>
    <row r="350" spans="1:51" s="13" customFormat="1" ht="375">
      <c r="A350" s="24">
        <v>344</v>
      </c>
      <c r="B350" s="26" t="s">
        <v>241</v>
      </c>
      <c r="C350" s="28">
        <v>25000</v>
      </c>
      <c r="D350" s="28">
        <v>25000</v>
      </c>
      <c r="E350" s="28">
        <f>#N/A</f>
        <v>0</v>
      </c>
      <c r="F350" s="45" t="s">
        <v>187</v>
      </c>
      <c r="G350" s="26" t="s">
        <v>834</v>
      </c>
      <c r="H350" s="26" t="s">
        <v>618</v>
      </c>
      <c r="I350" s="26" t="s">
        <v>97</v>
      </c>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row>
    <row r="351" spans="1:51" s="13" customFormat="1" ht="375">
      <c r="A351" s="24">
        <v>345</v>
      </c>
      <c r="B351" s="26" t="s">
        <v>242</v>
      </c>
      <c r="C351" s="28">
        <v>25000</v>
      </c>
      <c r="D351" s="28">
        <v>25000</v>
      </c>
      <c r="E351" s="28">
        <f>#N/A</f>
        <v>0</v>
      </c>
      <c r="F351" s="45" t="s">
        <v>187</v>
      </c>
      <c r="G351" s="26" t="s">
        <v>834</v>
      </c>
      <c r="H351" s="26" t="s">
        <v>618</v>
      </c>
      <c r="I351" s="26" t="s">
        <v>97</v>
      </c>
      <c r="K351" s="89"/>
      <c r="L351" s="89"/>
      <c r="M351" s="89"/>
      <c r="N351" s="89"/>
      <c r="O351" s="89"/>
      <c r="P351" s="89"/>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row>
    <row r="352" spans="1:51" s="13" customFormat="1" ht="375">
      <c r="A352" s="24">
        <v>346</v>
      </c>
      <c r="B352" s="26" t="s">
        <v>243</v>
      </c>
      <c r="C352" s="28">
        <v>25000</v>
      </c>
      <c r="D352" s="28">
        <v>25000</v>
      </c>
      <c r="E352" s="28">
        <f>#N/A</f>
        <v>0</v>
      </c>
      <c r="F352" s="45" t="s">
        <v>187</v>
      </c>
      <c r="G352" s="26" t="s">
        <v>834</v>
      </c>
      <c r="H352" s="26" t="s">
        <v>618</v>
      </c>
      <c r="I352" s="26" t="s">
        <v>97</v>
      </c>
      <c r="K352" s="89"/>
      <c r="L352" s="89"/>
      <c r="M352" s="89"/>
      <c r="N352" s="89"/>
      <c r="O352" s="89"/>
      <c r="P352" s="89"/>
      <c r="Q352" s="89"/>
      <c r="R352" s="89"/>
      <c r="S352" s="89"/>
      <c r="T352" s="89"/>
      <c r="U352" s="89"/>
      <c r="V352" s="89"/>
      <c r="W352" s="89"/>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row>
    <row r="353" spans="1:51" s="13" customFormat="1" ht="375">
      <c r="A353" s="24">
        <v>347</v>
      </c>
      <c r="B353" s="26" t="s">
        <v>244</v>
      </c>
      <c r="C353" s="28">
        <v>25000</v>
      </c>
      <c r="D353" s="28">
        <v>25000</v>
      </c>
      <c r="E353" s="28">
        <f>#N/A</f>
        <v>0</v>
      </c>
      <c r="F353" s="45" t="s">
        <v>187</v>
      </c>
      <c r="G353" s="26" t="s">
        <v>834</v>
      </c>
      <c r="H353" s="26" t="s">
        <v>618</v>
      </c>
      <c r="I353" s="26" t="s">
        <v>97</v>
      </c>
      <c r="K353" s="89"/>
      <c r="L353" s="89"/>
      <c r="M353" s="89"/>
      <c r="N353" s="89"/>
      <c r="O353" s="89"/>
      <c r="P353" s="89"/>
      <c r="Q353" s="89"/>
      <c r="R353" s="89"/>
      <c r="S353" s="89"/>
      <c r="T353" s="89"/>
      <c r="U353" s="89"/>
      <c r="V353" s="89"/>
      <c r="W353" s="89"/>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row>
    <row r="354" spans="1:51" s="13" customFormat="1" ht="375">
      <c r="A354" s="24">
        <v>348</v>
      </c>
      <c r="B354" s="26" t="s">
        <v>245</v>
      </c>
      <c r="C354" s="28">
        <v>134000</v>
      </c>
      <c r="D354" s="28">
        <v>134000</v>
      </c>
      <c r="E354" s="28">
        <f>#N/A</f>
        <v>0</v>
      </c>
      <c r="F354" s="45" t="s">
        <v>187</v>
      </c>
      <c r="G354" s="26" t="s">
        <v>834</v>
      </c>
      <c r="H354" s="26" t="s">
        <v>618</v>
      </c>
      <c r="I354" s="26" t="s">
        <v>97</v>
      </c>
      <c r="K354" s="89"/>
      <c r="L354" s="89"/>
      <c r="M354" s="89"/>
      <c r="N354" s="89"/>
      <c r="O354" s="89"/>
      <c r="P354" s="89"/>
      <c r="Q354" s="89"/>
      <c r="R354" s="89"/>
      <c r="S354" s="89"/>
      <c r="T354" s="89"/>
      <c r="U354" s="89"/>
      <c r="V354" s="89"/>
      <c r="W354" s="89"/>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row>
    <row r="355" spans="1:51" s="13" customFormat="1" ht="375">
      <c r="A355" s="24">
        <v>349</v>
      </c>
      <c r="B355" s="49" t="s">
        <v>246</v>
      </c>
      <c r="C355" s="28">
        <v>42000</v>
      </c>
      <c r="D355" s="28">
        <v>42000</v>
      </c>
      <c r="E355" s="28">
        <f>#N/A</f>
        <v>0</v>
      </c>
      <c r="F355" s="45" t="s">
        <v>187</v>
      </c>
      <c r="G355" s="26" t="s">
        <v>834</v>
      </c>
      <c r="H355" s="26" t="s">
        <v>618</v>
      </c>
      <c r="I355" s="26" t="s">
        <v>97</v>
      </c>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row>
    <row r="356" spans="1:51" s="13" customFormat="1" ht="375">
      <c r="A356" s="24">
        <v>350</v>
      </c>
      <c r="B356" s="49" t="s">
        <v>247</v>
      </c>
      <c r="C356" s="28">
        <v>42000</v>
      </c>
      <c r="D356" s="28">
        <v>42000</v>
      </c>
      <c r="E356" s="28">
        <f>#N/A</f>
        <v>0</v>
      </c>
      <c r="F356" s="45" t="s">
        <v>187</v>
      </c>
      <c r="G356" s="26" t="s">
        <v>834</v>
      </c>
      <c r="H356" s="26" t="s">
        <v>618</v>
      </c>
      <c r="I356" s="26" t="s">
        <v>97</v>
      </c>
      <c r="K356" s="89"/>
      <c r="L356" s="89"/>
      <c r="M356" s="89"/>
      <c r="N356" s="89"/>
      <c r="O356" s="89"/>
      <c r="P356" s="89"/>
      <c r="Q356" s="89"/>
      <c r="R356" s="89"/>
      <c r="S356" s="89"/>
      <c r="T356" s="89"/>
      <c r="U356" s="89"/>
      <c r="V356" s="89"/>
      <c r="W356" s="89"/>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row>
    <row r="357" spans="1:51" s="13" customFormat="1" ht="375">
      <c r="A357" s="24">
        <v>351</v>
      </c>
      <c r="B357" s="49" t="s">
        <v>248</v>
      </c>
      <c r="C357" s="28">
        <v>42000</v>
      </c>
      <c r="D357" s="28">
        <v>42000</v>
      </c>
      <c r="E357" s="28">
        <f>#N/A</f>
        <v>0</v>
      </c>
      <c r="F357" s="45" t="s">
        <v>187</v>
      </c>
      <c r="G357" s="26" t="s">
        <v>834</v>
      </c>
      <c r="H357" s="26" t="s">
        <v>618</v>
      </c>
      <c r="I357" s="26" t="s">
        <v>97</v>
      </c>
      <c r="K357" s="89"/>
      <c r="L357" s="89"/>
      <c r="M357" s="89"/>
      <c r="N357" s="89"/>
      <c r="O357" s="89"/>
      <c r="P357" s="89"/>
      <c r="Q357" s="89"/>
      <c r="R357" s="89"/>
      <c r="S357" s="89"/>
      <c r="T357" s="89"/>
      <c r="U357" s="89"/>
      <c r="V357" s="89"/>
      <c r="W357" s="89"/>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row>
    <row r="358" spans="1:51" s="13" customFormat="1" ht="375">
      <c r="A358" s="24">
        <v>352</v>
      </c>
      <c r="B358" s="49" t="s">
        <v>249</v>
      </c>
      <c r="C358" s="28">
        <v>42000</v>
      </c>
      <c r="D358" s="28">
        <v>42000</v>
      </c>
      <c r="E358" s="28">
        <f>#N/A</f>
        <v>0</v>
      </c>
      <c r="F358" s="45" t="s">
        <v>187</v>
      </c>
      <c r="G358" s="26" t="s">
        <v>834</v>
      </c>
      <c r="H358" s="26" t="s">
        <v>618</v>
      </c>
      <c r="I358" s="26" t="s">
        <v>97</v>
      </c>
      <c r="K358" s="89"/>
      <c r="L358" s="89"/>
      <c r="M358" s="89"/>
      <c r="N358" s="89"/>
      <c r="O358" s="89"/>
      <c r="P358" s="89"/>
      <c r="Q358" s="89"/>
      <c r="R358" s="89"/>
      <c r="S358" s="89"/>
      <c r="T358" s="89"/>
      <c r="U358" s="89"/>
      <c r="V358" s="89"/>
      <c r="W358" s="89"/>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row>
    <row r="359" spans="1:51" s="13" customFormat="1" ht="375">
      <c r="A359" s="24">
        <v>353</v>
      </c>
      <c r="B359" s="49" t="s">
        <v>250</v>
      </c>
      <c r="C359" s="28">
        <v>42000</v>
      </c>
      <c r="D359" s="28">
        <v>42000</v>
      </c>
      <c r="E359" s="28">
        <f>#N/A</f>
        <v>0</v>
      </c>
      <c r="F359" s="45" t="s">
        <v>187</v>
      </c>
      <c r="G359" s="26" t="s">
        <v>834</v>
      </c>
      <c r="H359" s="26" t="s">
        <v>618</v>
      </c>
      <c r="I359" s="26" t="s">
        <v>97</v>
      </c>
      <c r="K359" s="89"/>
      <c r="L359" s="89"/>
      <c r="M359" s="89"/>
      <c r="N359" s="89"/>
      <c r="O359" s="89"/>
      <c r="P359" s="89"/>
      <c r="Q359" s="89"/>
      <c r="R359" s="89"/>
      <c r="S359" s="89"/>
      <c r="T359" s="89"/>
      <c r="U359" s="89"/>
      <c r="V359" s="89"/>
      <c r="W359" s="89"/>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row>
    <row r="360" spans="1:51" s="13" customFormat="1" ht="375">
      <c r="A360" s="24">
        <v>354</v>
      </c>
      <c r="B360" s="26" t="s">
        <v>251</v>
      </c>
      <c r="C360" s="28">
        <v>89000</v>
      </c>
      <c r="D360" s="28">
        <v>89000</v>
      </c>
      <c r="E360" s="28">
        <f>#N/A</f>
        <v>0</v>
      </c>
      <c r="F360" s="45" t="s">
        <v>187</v>
      </c>
      <c r="G360" s="26" t="s">
        <v>834</v>
      </c>
      <c r="H360" s="26" t="s">
        <v>618</v>
      </c>
      <c r="I360" s="26" t="s">
        <v>97</v>
      </c>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row>
    <row r="361" spans="1:51" s="13" customFormat="1" ht="375">
      <c r="A361" s="24">
        <v>355</v>
      </c>
      <c r="B361" s="26" t="s">
        <v>252</v>
      </c>
      <c r="C361" s="28">
        <v>2258000</v>
      </c>
      <c r="D361" s="28">
        <v>1624208</v>
      </c>
      <c r="E361" s="28">
        <f>#N/A</f>
        <v>633792</v>
      </c>
      <c r="F361" s="45" t="s">
        <v>187</v>
      </c>
      <c r="G361" s="26" t="s">
        <v>834</v>
      </c>
      <c r="H361" s="26" t="s">
        <v>618</v>
      </c>
      <c r="I361" s="26" t="s">
        <v>97</v>
      </c>
      <c r="K361" s="89"/>
      <c r="L361" s="89"/>
      <c r="M361" s="89"/>
      <c r="N361" s="89"/>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row>
    <row r="362" spans="1:51" s="13" customFormat="1" ht="375">
      <c r="A362" s="24">
        <v>356</v>
      </c>
      <c r="B362" s="26" t="s">
        <v>253</v>
      </c>
      <c r="C362" s="28">
        <v>354000</v>
      </c>
      <c r="D362" s="28">
        <v>354000</v>
      </c>
      <c r="E362" s="28">
        <f>#N/A</f>
        <v>0</v>
      </c>
      <c r="F362" s="45" t="s">
        <v>187</v>
      </c>
      <c r="G362" s="26" t="s">
        <v>834</v>
      </c>
      <c r="H362" s="26" t="s">
        <v>618</v>
      </c>
      <c r="I362" s="26" t="s">
        <v>97</v>
      </c>
      <c r="K362" s="89"/>
      <c r="L362" s="89"/>
      <c r="M362" s="89"/>
      <c r="N362" s="89"/>
      <c r="O362" s="89"/>
      <c r="P362" s="89"/>
      <c r="Q362" s="89"/>
      <c r="R362" s="89"/>
      <c r="S362" s="89"/>
      <c r="T362" s="89"/>
      <c r="U362" s="89"/>
      <c r="V362" s="89"/>
      <c r="W362" s="89"/>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row>
    <row r="363" spans="1:51" s="13" customFormat="1" ht="375">
      <c r="A363" s="24">
        <v>357</v>
      </c>
      <c r="B363" s="26" t="s">
        <v>254</v>
      </c>
      <c r="C363" s="28">
        <v>0</v>
      </c>
      <c r="D363" s="28">
        <v>0</v>
      </c>
      <c r="E363" s="28">
        <f>SUM(C363:D363)</f>
        <v>0</v>
      </c>
      <c r="F363" s="45" t="s">
        <v>187</v>
      </c>
      <c r="G363" s="26" t="s">
        <v>834</v>
      </c>
      <c r="H363" s="26" t="s">
        <v>618</v>
      </c>
      <c r="I363" s="26" t="s">
        <v>97</v>
      </c>
      <c r="K363" s="89"/>
      <c r="L363" s="89"/>
      <c r="M363" s="89"/>
      <c r="N363" s="89"/>
      <c r="O363" s="89"/>
      <c r="P363" s="89"/>
      <c r="Q363" s="89"/>
      <c r="R363" s="89"/>
      <c r="S363" s="89"/>
      <c r="T363" s="89"/>
      <c r="U363" s="89"/>
      <c r="V363" s="89"/>
      <c r="W363" s="89"/>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row>
    <row r="364" spans="1:51" s="13" customFormat="1" ht="375">
      <c r="A364" s="24">
        <v>358</v>
      </c>
      <c r="B364" s="26" t="s">
        <v>255</v>
      </c>
      <c r="C364" s="28">
        <v>60000</v>
      </c>
      <c r="D364" s="28">
        <v>60000</v>
      </c>
      <c r="E364" s="28">
        <f>#N/A</f>
        <v>0</v>
      </c>
      <c r="F364" s="45" t="s">
        <v>187</v>
      </c>
      <c r="G364" s="26" t="s">
        <v>834</v>
      </c>
      <c r="H364" s="26" t="s">
        <v>618</v>
      </c>
      <c r="I364" s="26" t="s">
        <v>97</v>
      </c>
      <c r="K364" s="89"/>
      <c r="L364" s="89"/>
      <c r="M364" s="89"/>
      <c r="N364" s="89"/>
      <c r="O364" s="89"/>
      <c r="P364" s="89"/>
      <c r="Q364" s="89"/>
      <c r="R364" s="89"/>
      <c r="S364" s="89"/>
      <c r="T364" s="89"/>
      <c r="U364" s="89"/>
      <c r="V364" s="89"/>
      <c r="W364" s="89"/>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row>
    <row r="365" spans="1:51" s="13" customFormat="1" ht="375">
      <c r="A365" s="24">
        <v>359</v>
      </c>
      <c r="B365" s="26" t="s">
        <v>256</v>
      </c>
      <c r="C365" s="28">
        <v>60000</v>
      </c>
      <c r="D365" s="28">
        <v>60000</v>
      </c>
      <c r="E365" s="28">
        <f>#N/A</f>
        <v>0</v>
      </c>
      <c r="F365" s="45" t="s">
        <v>187</v>
      </c>
      <c r="G365" s="26" t="s">
        <v>834</v>
      </c>
      <c r="H365" s="26" t="s">
        <v>618</v>
      </c>
      <c r="I365" s="26" t="s">
        <v>97</v>
      </c>
      <c r="K365" s="89"/>
      <c r="L365" s="89"/>
      <c r="M365" s="89"/>
      <c r="N365" s="89"/>
      <c r="O365" s="89"/>
      <c r="P365" s="89"/>
      <c r="Q365" s="89"/>
      <c r="R365" s="89"/>
      <c r="S365" s="89"/>
      <c r="T365" s="89"/>
      <c r="U365" s="89"/>
      <c r="V365" s="89"/>
      <c r="W365" s="89"/>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row>
    <row r="366" spans="1:51" s="13" customFormat="1" ht="375">
      <c r="A366" s="24">
        <v>360</v>
      </c>
      <c r="B366" s="26" t="s">
        <v>257</v>
      </c>
      <c r="C366" s="28">
        <v>60000</v>
      </c>
      <c r="D366" s="28">
        <v>60000</v>
      </c>
      <c r="E366" s="28">
        <f>#N/A</f>
        <v>0</v>
      </c>
      <c r="F366" s="45" t="s">
        <v>187</v>
      </c>
      <c r="G366" s="26" t="s">
        <v>834</v>
      </c>
      <c r="H366" s="26" t="s">
        <v>618</v>
      </c>
      <c r="I366" s="26" t="s">
        <v>97</v>
      </c>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row>
    <row r="367" spans="1:51" s="13" customFormat="1" ht="375">
      <c r="A367" s="24">
        <v>361</v>
      </c>
      <c r="B367" s="26" t="s">
        <v>258</v>
      </c>
      <c r="C367" s="28">
        <v>60000</v>
      </c>
      <c r="D367" s="28">
        <v>60000</v>
      </c>
      <c r="E367" s="28">
        <f>#N/A</f>
        <v>0</v>
      </c>
      <c r="F367" s="45" t="s">
        <v>187</v>
      </c>
      <c r="G367" s="26" t="s">
        <v>834</v>
      </c>
      <c r="H367" s="26" t="s">
        <v>618</v>
      </c>
      <c r="I367" s="26" t="s">
        <v>97</v>
      </c>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row>
    <row r="368" spans="1:51" s="13" customFormat="1" ht="375">
      <c r="A368" s="24">
        <v>362</v>
      </c>
      <c r="B368" s="26" t="s">
        <v>259</v>
      </c>
      <c r="C368" s="28">
        <v>68000</v>
      </c>
      <c r="D368" s="28">
        <v>68000</v>
      </c>
      <c r="E368" s="28">
        <f>#N/A</f>
        <v>0</v>
      </c>
      <c r="F368" s="45" t="s">
        <v>187</v>
      </c>
      <c r="G368" s="26" t="s">
        <v>834</v>
      </c>
      <c r="H368" s="26" t="s">
        <v>618</v>
      </c>
      <c r="I368" s="26" t="s">
        <v>97</v>
      </c>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row>
    <row r="369" spans="1:51" s="13" customFormat="1" ht="375">
      <c r="A369" s="24">
        <v>363</v>
      </c>
      <c r="B369" s="26" t="s">
        <v>260</v>
      </c>
      <c r="C369" s="28">
        <v>29000</v>
      </c>
      <c r="D369" s="28">
        <v>29000</v>
      </c>
      <c r="E369" s="28">
        <f>#N/A</f>
        <v>0</v>
      </c>
      <c r="F369" s="45" t="s">
        <v>187</v>
      </c>
      <c r="G369" s="26" t="s">
        <v>834</v>
      </c>
      <c r="H369" s="26" t="s">
        <v>618</v>
      </c>
      <c r="I369" s="26" t="s">
        <v>97</v>
      </c>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row>
    <row r="370" spans="1:51" s="13" customFormat="1" ht="375">
      <c r="A370" s="24">
        <v>364</v>
      </c>
      <c r="B370" s="26" t="s">
        <v>261</v>
      </c>
      <c r="C370" s="28">
        <v>29000</v>
      </c>
      <c r="D370" s="28">
        <v>29000</v>
      </c>
      <c r="E370" s="28">
        <f>#N/A</f>
        <v>0</v>
      </c>
      <c r="F370" s="45" t="s">
        <v>187</v>
      </c>
      <c r="G370" s="26" t="s">
        <v>834</v>
      </c>
      <c r="H370" s="26" t="s">
        <v>618</v>
      </c>
      <c r="I370" s="26" t="s">
        <v>97</v>
      </c>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row>
    <row r="371" spans="1:51" s="13" customFormat="1" ht="375">
      <c r="A371" s="24">
        <v>365</v>
      </c>
      <c r="B371" s="26" t="s">
        <v>262</v>
      </c>
      <c r="C371" s="28">
        <v>29000</v>
      </c>
      <c r="D371" s="28">
        <v>29000</v>
      </c>
      <c r="E371" s="28">
        <f>#N/A</f>
        <v>0</v>
      </c>
      <c r="F371" s="45" t="s">
        <v>187</v>
      </c>
      <c r="G371" s="26" t="s">
        <v>834</v>
      </c>
      <c r="H371" s="26" t="s">
        <v>618</v>
      </c>
      <c r="I371" s="26" t="s">
        <v>97</v>
      </c>
      <c r="K371" s="89"/>
      <c r="L371" s="89"/>
      <c r="M371" s="89"/>
      <c r="N371" s="89"/>
      <c r="O371" s="89"/>
      <c r="P371" s="89"/>
      <c r="Q371" s="89"/>
      <c r="R371" s="89"/>
      <c r="S371" s="89"/>
      <c r="T371" s="89"/>
      <c r="U371" s="89"/>
      <c r="V371" s="89"/>
      <c r="W371" s="89"/>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row>
    <row r="372" spans="1:51" s="13" customFormat="1" ht="375">
      <c r="A372" s="24">
        <v>366</v>
      </c>
      <c r="B372" s="26" t="s">
        <v>263</v>
      </c>
      <c r="C372" s="28">
        <v>29000</v>
      </c>
      <c r="D372" s="28">
        <v>29000</v>
      </c>
      <c r="E372" s="28">
        <f>#N/A</f>
        <v>0</v>
      </c>
      <c r="F372" s="45" t="s">
        <v>187</v>
      </c>
      <c r="G372" s="26" t="s">
        <v>834</v>
      </c>
      <c r="H372" s="26" t="s">
        <v>618</v>
      </c>
      <c r="I372" s="26" t="s">
        <v>97</v>
      </c>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row>
    <row r="373" spans="1:51" s="13" customFormat="1" ht="375">
      <c r="A373" s="24">
        <v>367</v>
      </c>
      <c r="B373" s="26" t="s">
        <v>264</v>
      </c>
      <c r="C373" s="50">
        <v>335000</v>
      </c>
      <c r="D373" s="28">
        <v>224890.87</v>
      </c>
      <c r="E373" s="28">
        <f>#N/A</f>
        <v>110109.13</v>
      </c>
      <c r="F373" s="45" t="s">
        <v>187</v>
      </c>
      <c r="G373" s="26" t="s">
        <v>834</v>
      </c>
      <c r="H373" s="26" t="s">
        <v>618</v>
      </c>
      <c r="I373" s="26" t="s">
        <v>97</v>
      </c>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row>
    <row r="374" spans="1:51" s="13" customFormat="1" ht="375">
      <c r="A374" s="24">
        <v>368</v>
      </c>
      <c r="B374" s="26" t="s">
        <v>265</v>
      </c>
      <c r="C374" s="28">
        <v>60000</v>
      </c>
      <c r="D374" s="28">
        <v>60000</v>
      </c>
      <c r="E374" s="28">
        <f>#N/A</f>
        <v>0</v>
      </c>
      <c r="F374" s="45" t="s">
        <v>187</v>
      </c>
      <c r="G374" s="26" t="s">
        <v>834</v>
      </c>
      <c r="H374" s="26" t="s">
        <v>618</v>
      </c>
      <c r="I374" s="26" t="s">
        <v>97</v>
      </c>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row>
    <row r="375" spans="1:51" s="13" customFormat="1" ht="375">
      <c r="A375" s="24">
        <v>369</v>
      </c>
      <c r="B375" s="26" t="s">
        <v>266</v>
      </c>
      <c r="C375" s="28">
        <v>60000</v>
      </c>
      <c r="D375" s="28">
        <v>60000</v>
      </c>
      <c r="E375" s="28">
        <f>#N/A</f>
        <v>0</v>
      </c>
      <c r="F375" s="45" t="s">
        <v>187</v>
      </c>
      <c r="G375" s="26" t="s">
        <v>834</v>
      </c>
      <c r="H375" s="26" t="s">
        <v>618</v>
      </c>
      <c r="I375" s="26" t="s">
        <v>97</v>
      </c>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row>
    <row r="376" spans="1:51" s="13" customFormat="1" ht="375">
      <c r="A376" s="24">
        <v>370</v>
      </c>
      <c r="B376" s="26" t="s">
        <v>267</v>
      </c>
      <c r="C376" s="28">
        <v>51000</v>
      </c>
      <c r="D376" s="28">
        <v>51000</v>
      </c>
      <c r="E376" s="28">
        <f>#N/A</f>
        <v>0</v>
      </c>
      <c r="F376" s="45" t="s">
        <v>187</v>
      </c>
      <c r="G376" s="26" t="s">
        <v>834</v>
      </c>
      <c r="H376" s="26" t="s">
        <v>618</v>
      </c>
      <c r="I376" s="26" t="s">
        <v>97</v>
      </c>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row>
    <row r="377" spans="1:51" s="13" customFormat="1" ht="375">
      <c r="A377" s="24">
        <v>371</v>
      </c>
      <c r="B377" s="26" t="s">
        <v>268</v>
      </c>
      <c r="C377" s="28">
        <v>5098000</v>
      </c>
      <c r="D377" s="28">
        <v>5098000</v>
      </c>
      <c r="E377" s="28">
        <f>#N/A</f>
        <v>0</v>
      </c>
      <c r="F377" s="45" t="s">
        <v>187</v>
      </c>
      <c r="G377" s="26" t="s">
        <v>834</v>
      </c>
      <c r="H377" s="26" t="s">
        <v>618</v>
      </c>
      <c r="I377" s="26" t="s">
        <v>97</v>
      </c>
      <c r="K377" s="89"/>
      <c r="L377" s="89"/>
      <c r="M377" s="89"/>
      <c r="N377" s="89"/>
      <c r="O377" s="89"/>
      <c r="P377" s="89"/>
      <c r="Q377" s="89"/>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row>
    <row r="378" spans="1:51" s="13" customFormat="1" ht="375">
      <c r="A378" s="24">
        <v>372</v>
      </c>
      <c r="B378" s="49" t="s">
        <v>269</v>
      </c>
      <c r="C378" s="28">
        <v>33000</v>
      </c>
      <c r="D378" s="28">
        <v>33000</v>
      </c>
      <c r="E378" s="28">
        <f>#N/A</f>
        <v>0</v>
      </c>
      <c r="F378" s="45" t="s">
        <v>187</v>
      </c>
      <c r="G378" s="26" t="s">
        <v>834</v>
      </c>
      <c r="H378" s="26" t="s">
        <v>618</v>
      </c>
      <c r="I378" s="26" t="s">
        <v>97</v>
      </c>
      <c r="K378" s="89"/>
      <c r="L378" s="89"/>
      <c r="M378" s="89"/>
      <c r="N378" s="89"/>
      <c r="O378" s="89"/>
      <c r="P378" s="89"/>
      <c r="Q378" s="89"/>
      <c r="R378" s="89"/>
      <c r="S378" s="89"/>
      <c r="T378" s="89"/>
      <c r="U378" s="89"/>
      <c r="V378" s="89"/>
      <c r="W378" s="89"/>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row>
    <row r="379" spans="1:51" s="13" customFormat="1" ht="375">
      <c r="A379" s="24">
        <v>373</v>
      </c>
      <c r="B379" s="26" t="s">
        <v>270</v>
      </c>
      <c r="C379" s="28">
        <v>25000</v>
      </c>
      <c r="D379" s="28">
        <v>25000</v>
      </c>
      <c r="E379" s="28">
        <f>#N/A</f>
        <v>0</v>
      </c>
      <c r="F379" s="45" t="s">
        <v>187</v>
      </c>
      <c r="G379" s="26" t="s">
        <v>834</v>
      </c>
      <c r="H379" s="26" t="s">
        <v>618</v>
      </c>
      <c r="I379" s="26" t="s">
        <v>97</v>
      </c>
      <c r="K379" s="89"/>
      <c r="L379" s="89"/>
      <c r="M379" s="89"/>
      <c r="N379" s="89"/>
      <c r="O379" s="89"/>
      <c r="P379" s="89"/>
      <c r="Q379" s="89"/>
      <c r="R379" s="89"/>
      <c r="S379" s="89"/>
      <c r="T379" s="89"/>
      <c r="U379" s="89"/>
      <c r="V379" s="89"/>
      <c r="W379" s="89"/>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row>
    <row r="380" spans="1:51" s="13" customFormat="1" ht="375">
      <c r="A380" s="24">
        <v>374</v>
      </c>
      <c r="B380" s="26" t="s">
        <v>271</v>
      </c>
      <c r="C380" s="28">
        <v>88000</v>
      </c>
      <c r="D380" s="28">
        <v>88000</v>
      </c>
      <c r="E380" s="28">
        <f>#N/A</f>
        <v>0</v>
      </c>
      <c r="F380" s="45" t="s">
        <v>187</v>
      </c>
      <c r="G380" s="26" t="s">
        <v>834</v>
      </c>
      <c r="H380" s="26" t="s">
        <v>618</v>
      </c>
      <c r="I380" s="26" t="s">
        <v>97</v>
      </c>
      <c r="K380" s="89"/>
      <c r="L380" s="89"/>
      <c r="M380" s="89"/>
      <c r="N380" s="89"/>
      <c r="O380" s="89"/>
      <c r="P380" s="89"/>
      <c r="Q380" s="89"/>
      <c r="R380" s="89"/>
      <c r="S380" s="89"/>
      <c r="T380" s="89"/>
      <c r="U380" s="89"/>
      <c r="V380" s="89"/>
      <c r="W380" s="89"/>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row>
    <row r="381" spans="1:51" s="13" customFormat="1" ht="375">
      <c r="A381" s="24">
        <v>375</v>
      </c>
      <c r="B381" s="26" t="s">
        <v>272</v>
      </c>
      <c r="C381" s="28">
        <v>88000</v>
      </c>
      <c r="D381" s="28">
        <v>88000</v>
      </c>
      <c r="E381" s="28">
        <f>#N/A</f>
        <v>0</v>
      </c>
      <c r="F381" s="45" t="s">
        <v>187</v>
      </c>
      <c r="G381" s="26" t="s">
        <v>834</v>
      </c>
      <c r="H381" s="26" t="s">
        <v>618</v>
      </c>
      <c r="I381" s="26" t="s">
        <v>97</v>
      </c>
      <c r="K381" s="89"/>
      <c r="L381" s="89"/>
      <c r="M381" s="89"/>
      <c r="N381" s="89"/>
      <c r="O381" s="89"/>
      <c r="P381" s="89"/>
      <c r="Q381" s="89"/>
      <c r="R381" s="89"/>
      <c r="S381" s="89"/>
      <c r="T381" s="89"/>
      <c r="U381" s="89"/>
      <c r="V381" s="89"/>
      <c r="W381" s="89"/>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row>
    <row r="382" spans="1:51" s="13" customFormat="1" ht="375">
      <c r="A382" s="24">
        <v>376</v>
      </c>
      <c r="B382" s="26" t="s">
        <v>273</v>
      </c>
      <c r="C382" s="28">
        <v>77000</v>
      </c>
      <c r="D382" s="28">
        <v>77000</v>
      </c>
      <c r="E382" s="28">
        <f>#N/A</f>
        <v>0</v>
      </c>
      <c r="F382" s="45" t="s">
        <v>187</v>
      </c>
      <c r="G382" s="26" t="s">
        <v>834</v>
      </c>
      <c r="H382" s="26" t="s">
        <v>618</v>
      </c>
      <c r="I382" s="26" t="s">
        <v>97</v>
      </c>
      <c r="K382" s="89"/>
      <c r="L382" s="89"/>
      <c r="M382" s="89"/>
      <c r="N382" s="89"/>
      <c r="O382" s="89"/>
      <c r="P382" s="89"/>
      <c r="Q382" s="89"/>
      <c r="R382" s="89"/>
      <c r="S382" s="89"/>
      <c r="T382" s="89"/>
      <c r="U382" s="89"/>
      <c r="V382" s="89"/>
      <c r="W382" s="89"/>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row>
    <row r="383" spans="1:51" s="13" customFormat="1" ht="375">
      <c r="A383" s="24">
        <v>377</v>
      </c>
      <c r="B383" s="26" t="s">
        <v>274</v>
      </c>
      <c r="C383" s="28">
        <v>77000</v>
      </c>
      <c r="D383" s="28">
        <v>77000</v>
      </c>
      <c r="E383" s="28">
        <f>#N/A</f>
        <v>0</v>
      </c>
      <c r="F383" s="45" t="s">
        <v>187</v>
      </c>
      <c r="G383" s="26" t="s">
        <v>834</v>
      </c>
      <c r="H383" s="26" t="s">
        <v>618</v>
      </c>
      <c r="I383" s="26" t="s">
        <v>97</v>
      </c>
      <c r="K383" s="89"/>
      <c r="L383" s="89"/>
      <c r="M383" s="89"/>
      <c r="N383" s="89"/>
      <c r="O383" s="89"/>
      <c r="P383" s="89"/>
      <c r="Q383" s="89"/>
      <c r="R383" s="89"/>
      <c r="S383" s="89"/>
      <c r="T383" s="89"/>
      <c r="U383" s="89"/>
      <c r="V383" s="89"/>
      <c r="W383" s="89"/>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row>
    <row r="384" spans="1:51" s="13" customFormat="1" ht="225">
      <c r="A384" s="24">
        <v>378</v>
      </c>
      <c r="B384" s="51" t="s">
        <v>1358</v>
      </c>
      <c r="C384" s="27">
        <v>85000</v>
      </c>
      <c r="D384" s="28">
        <v>1416.67</v>
      </c>
      <c r="E384" s="28">
        <f>#N/A</f>
        <v>83583.33</v>
      </c>
      <c r="F384" s="45" t="s">
        <v>1365</v>
      </c>
      <c r="G384" s="26" t="s">
        <v>834</v>
      </c>
      <c r="H384" s="26" t="s">
        <v>473</v>
      </c>
      <c r="I384" s="26" t="s">
        <v>97</v>
      </c>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row>
    <row r="385" spans="1:51" s="13" customFormat="1" ht="225">
      <c r="A385" s="24">
        <v>379</v>
      </c>
      <c r="B385" s="26" t="s">
        <v>1359</v>
      </c>
      <c r="C385" s="27">
        <v>55000</v>
      </c>
      <c r="D385" s="28">
        <v>916.67</v>
      </c>
      <c r="E385" s="28">
        <f>#N/A</f>
        <v>54083.33</v>
      </c>
      <c r="F385" s="45" t="s">
        <v>1366</v>
      </c>
      <c r="G385" s="26" t="s">
        <v>834</v>
      </c>
      <c r="H385" s="26" t="s">
        <v>473</v>
      </c>
      <c r="I385" s="26" t="s">
        <v>97</v>
      </c>
      <c r="K385" s="89"/>
      <c r="L385" s="89"/>
      <c r="M385" s="89"/>
      <c r="N385" s="89"/>
      <c r="O385" s="89"/>
      <c r="P385" s="89"/>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row>
    <row r="386" spans="1:51" s="13" customFormat="1" ht="225">
      <c r="A386" s="24">
        <v>380</v>
      </c>
      <c r="B386" s="26" t="s">
        <v>663</v>
      </c>
      <c r="C386" s="27">
        <v>49000</v>
      </c>
      <c r="D386" s="28">
        <v>816.67</v>
      </c>
      <c r="E386" s="28">
        <f>#N/A</f>
        <v>48183.33</v>
      </c>
      <c r="F386" s="45" t="s">
        <v>1367</v>
      </c>
      <c r="G386" s="26" t="s">
        <v>834</v>
      </c>
      <c r="H386" s="26" t="s">
        <v>473</v>
      </c>
      <c r="I386" s="26" t="s">
        <v>97</v>
      </c>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row>
    <row r="387" spans="1:51" s="13" customFormat="1" ht="340.5" customHeight="1">
      <c r="A387" s="90">
        <v>381</v>
      </c>
      <c r="B387" s="94" t="s">
        <v>1361</v>
      </c>
      <c r="C387" s="92">
        <v>350000</v>
      </c>
      <c r="D387" s="95">
        <v>0</v>
      </c>
      <c r="E387" s="95">
        <v>350000</v>
      </c>
      <c r="F387" s="96" t="s">
        <v>2760</v>
      </c>
      <c r="G387" s="94" t="s">
        <v>2758</v>
      </c>
      <c r="H387" s="94" t="s">
        <v>2759</v>
      </c>
      <c r="I387" s="94" t="s">
        <v>97</v>
      </c>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row>
    <row r="388" spans="1:51" s="13" customFormat="1" ht="243.75">
      <c r="A388" s="24">
        <v>382</v>
      </c>
      <c r="B388" s="26" t="s">
        <v>1362</v>
      </c>
      <c r="C388" s="27">
        <v>63000</v>
      </c>
      <c r="D388" s="28">
        <v>0</v>
      </c>
      <c r="E388" s="28">
        <f>SUM(C388:D388)</f>
        <v>63000</v>
      </c>
      <c r="F388" s="45" t="s">
        <v>1360</v>
      </c>
      <c r="G388" s="26" t="s">
        <v>834</v>
      </c>
      <c r="H388" s="26" t="s">
        <v>473</v>
      </c>
      <c r="I388" s="26" t="s">
        <v>97</v>
      </c>
      <c r="K388" s="89"/>
      <c r="L388" s="89"/>
      <c r="M388" s="89"/>
      <c r="N388" s="89"/>
      <c r="O388" s="89"/>
      <c r="P388" s="89"/>
      <c r="Q388" s="89"/>
      <c r="R388" s="89"/>
      <c r="S388" s="89"/>
      <c r="T388" s="89"/>
      <c r="U388" s="89"/>
      <c r="V388" s="89"/>
      <c r="W388" s="89"/>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row>
    <row r="389" spans="1:51" s="13" customFormat="1" ht="131.25">
      <c r="A389" s="24">
        <v>383</v>
      </c>
      <c r="B389" s="26" t="s">
        <v>1363</v>
      </c>
      <c r="C389" s="27">
        <v>0</v>
      </c>
      <c r="D389" s="28">
        <v>0</v>
      </c>
      <c r="E389" s="28">
        <f>SUM(C389:D389)</f>
        <v>0</v>
      </c>
      <c r="F389" s="45" t="s">
        <v>1368</v>
      </c>
      <c r="G389" s="26" t="s">
        <v>834</v>
      </c>
      <c r="H389" s="26" t="s">
        <v>473</v>
      </c>
      <c r="I389" s="26" t="s">
        <v>97</v>
      </c>
      <c r="K389" s="89"/>
      <c r="L389" s="89"/>
      <c r="M389" s="89"/>
      <c r="N389" s="89"/>
      <c r="O389" s="89"/>
      <c r="P389" s="89"/>
      <c r="Q389" s="89"/>
      <c r="R389" s="89"/>
      <c r="S389" s="89"/>
      <c r="T389" s="89"/>
      <c r="U389" s="89"/>
      <c r="V389" s="89"/>
      <c r="W389" s="89"/>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row>
    <row r="390" spans="1:51" s="13" customFormat="1" ht="225">
      <c r="A390" s="24">
        <v>384</v>
      </c>
      <c r="B390" s="26" t="s">
        <v>1364</v>
      </c>
      <c r="C390" s="27">
        <v>335000</v>
      </c>
      <c r="D390" s="28">
        <v>0</v>
      </c>
      <c r="E390" s="28">
        <f>SUM(C390:D390)</f>
        <v>335000</v>
      </c>
      <c r="F390" s="45" t="s">
        <v>2475</v>
      </c>
      <c r="G390" s="26" t="s">
        <v>834</v>
      </c>
      <c r="H390" s="26" t="s">
        <v>473</v>
      </c>
      <c r="I390" s="26" t="s">
        <v>97</v>
      </c>
      <c r="K390" s="89"/>
      <c r="L390" s="89"/>
      <c r="M390" s="89"/>
      <c r="N390" s="89"/>
      <c r="O390" s="89"/>
      <c r="P390" s="89"/>
      <c r="Q390" s="89"/>
      <c r="R390" s="89"/>
      <c r="S390" s="89"/>
      <c r="T390" s="89"/>
      <c r="U390" s="89"/>
      <c r="V390" s="89"/>
      <c r="W390" s="89"/>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row>
    <row r="391" spans="1:51" s="13" customFormat="1" ht="112.5">
      <c r="A391" s="24">
        <v>385</v>
      </c>
      <c r="B391" s="26" t="s">
        <v>1212</v>
      </c>
      <c r="C391" s="27">
        <v>4470000</v>
      </c>
      <c r="D391" s="28">
        <v>0</v>
      </c>
      <c r="E391" s="28">
        <f>#N/A</f>
        <v>4470000</v>
      </c>
      <c r="F391" s="45" t="s">
        <v>1213</v>
      </c>
      <c r="G391" s="26" t="s">
        <v>834</v>
      </c>
      <c r="H391" s="26" t="s">
        <v>618</v>
      </c>
      <c r="I391" s="26" t="s">
        <v>97</v>
      </c>
      <c r="K391" s="89"/>
      <c r="L391" s="89"/>
      <c r="M391" s="89"/>
      <c r="N391" s="89"/>
      <c r="O391" s="89"/>
      <c r="P391" s="89"/>
      <c r="Q391" s="89"/>
      <c r="R391" s="89"/>
      <c r="S391" s="89"/>
      <c r="T391" s="89"/>
      <c r="U391" s="89"/>
      <c r="V391" s="89"/>
      <c r="W391" s="89"/>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row>
    <row r="392" spans="1:51" s="13" customFormat="1" ht="225">
      <c r="A392" s="24">
        <v>386</v>
      </c>
      <c r="B392" s="26" t="s">
        <v>1587</v>
      </c>
      <c r="C392" s="27">
        <v>20000</v>
      </c>
      <c r="D392" s="28">
        <v>0</v>
      </c>
      <c r="E392" s="28">
        <f>#N/A</f>
        <v>20000</v>
      </c>
      <c r="F392" s="45" t="s">
        <v>1598</v>
      </c>
      <c r="G392" s="26" t="s">
        <v>834</v>
      </c>
      <c r="H392" s="26" t="s">
        <v>473</v>
      </c>
      <c r="I392" s="26" t="s">
        <v>97</v>
      </c>
      <c r="K392" s="89"/>
      <c r="L392" s="89"/>
      <c r="M392" s="89"/>
      <c r="N392" s="89"/>
      <c r="O392" s="89"/>
      <c r="P392" s="89"/>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row>
    <row r="393" spans="1:51" s="13" customFormat="1" ht="225">
      <c r="A393" s="24">
        <v>387</v>
      </c>
      <c r="B393" s="26" t="s">
        <v>1588</v>
      </c>
      <c r="C393" s="27">
        <v>18000</v>
      </c>
      <c r="D393" s="28">
        <v>0</v>
      </c>
      <c r="E393" s="28">
        <f>#N/A</f>
        <v>18000</v>
      </c>
      <c r="F393" s="45" t="s">
        <v>1598</v>
      </c>
      <c r="G393" s="26" t="s">
        <v>834</v>
      </c>
      <c r="H393" s="26" t="s">
        <v>473</v>
      </c>
      <c r="I393" s="26" t="s">
        <v>97</v>
      </c>
      <c r="K393" s="89"/>
      <c r="L393" s="89"/>
      <c r="M393" s="89"/>
      <c r="N393" s="89"/>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row>
    <row r="394" spans="1:51" s="13" customFormat="1" ht="225">
      <c r="A394" s="24">
        <v>388</v>
      </c>
      <c r="B394" s="26" t="s">
        <v>1589</v>
      </c>
      <c r="C394" s="27">
        <v>16000</v>
      </c>
      <c r="D394" s="28">
        <v>0</v>
      </c>
      <c r="E394" s="28">
        <f>#N/A</f>
        <v>16000</v>
      </c>
      <c r="F394" s="45" t="s">
        <v>1598</v>
      </c>
      <c r="G394" s="26" t="s">
        <v>834</v>
      </c>
      <c r="H394" s="26" t="s">
        <v>473</v>
      </c>
      <c r="I394" s="26" t="s">
        <v>97</v>
      </c>
      <c r="K394" s="89"/>
      <c r="L394" s="89"/>
      <c r="M394" s="89"/>
      <c r="N394" s="89"/>
      <c r="O394" s="89"/>
      <c r="P394" s="89"/>
      <c r="Q394" s="89"/>
      <c r="R394" s="89"/>
      <c r="S394" s="89"/>
      <c r="T394" s="89"/>
      <c r="U394" s="89"/>
      <c r="V394" s="89"/>
      <c r="W394" s="89"/>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row>
    <row r="395" spans="1:51" s="13" customFormat="1" ht="225">
      <c r="A395" s="24">
        <v>389</v>
      </c>
      <c r="B395" s="26" t="s">
        <v>1590</v>
      </c>
      <c r="C395" s="27">
        <v>12000</v>
      </c>
      <c r="D395" s="28">
        <v>0</v>
      </c>
      <c r="E395" s="28">
        <f>#N/A</f>
        <v>12000</v>
      </c>
      <c r="F395" s="45" t="s">
        <v>1598</v>
      </c>
      <c r="G395" s="26" t="s">
        <v>834</v>
      </c>
      <c r="H395" s="26" t="s">
        <v>473</v>
      </c>
      <c r="I395" s="26" t="s">
        <v>97</v>
      </c>
      <c r="K395" s="89"/>
      <c r="L395" s="89"/>
      <c r="M395" s="89"/>
      <c r="N395" s="89"/>
      <c r="O395" s="89"/>
      <c r="P395" s="89"/>
      <c r="Q395" s="89"/>
      <c r="R395" s="89"/>
      <c r="S395" s="89"/>
      <c r="T395" s="89"/>
      <c r="U395" s="89"/>
      <c r="V395" s="89"/>
      <c r="W395" s="89"/>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row>
    <row r="396" spans="1:51" s="13" customFormat="1" ht="225">
      <c r="A396" s="24">
        <v>390</v>
      </c>
      <c r="B396" s="26" t="s">
        <v>1591</v>
      </c>
      <c r="C396" s="27">
        <v>8000</v>
      </c>
      <c r="D396" s="28">
        <v>0</v>
      </c>
      <c r="E396" s="28">
        <f>#N/A</f>
        <v>8000</v>
      </c>
      <c r="F396" s="45" t="s">
        <v>1598</v>
      </c>
      <c r="G396" s="26" t="s">
        <v>834</v>
      </c>
      <c r="H396" s="26" t="s">
        <v>473</v>
      </c>
      <c r="I396" s="26" t="s">
        <v>97</v>
      </c>
      <c r="J396" s="9"/>
      <c r="K396" s="89"/>
      <c r="L396" s="89"/>
      <c r="M396" s="89"/>
      <c r="N396" s="89"/>
      <c r="O396" s="89"/>
      <c r="P396" s="89"/>
      <c r="Q396" s="89"/>
      <c r="R396" s="89"/>
      <c r="S396" s="89"/>
      <c r="T396" s="89"/>
      <c r="U396" s="89"/>
      <c r="V396" s="89"/>
      <c r="W396" s="89"/>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row>
    <row r="397" spans="1:51" s="13" customFormat="1" ht="225">
      <c r="A397" s="24">
        <v>391</v>
      </c>
      <c r="B397" s="26" t="s">
        <v>1592</v>
      </c>
      <c r="C397" s="27">
        <v>12000</v>
      </c>
      <c r="D397" s="28">
        <v>0</v>
      </c>
      <c r="E397" s="28">
        <f>#N/A</f>
        <v>12000</v>
      </c>
      <c r="F397" s="45" t="s">
        <v>1598</v>
      </c>
      <c r="G397" s="26" t="s">
        <v>834</v>
      </c>
      <c r="H397" s="26" t="s">
        <v>473</v>
      </c>
      <c r="I397" s="26" t="s">
        <v>97</v>
      </c>
      <c r="K397" s="89"/>
      <c r="L397" s="89"/>
      <c r="M397" s="89"/>
      <c r="N397" s="89"/>
      <c r="O397" s="89"/>
      <c r="P397" s="89"/>
      <c r="Q397" s="89"/>
      <c r="R397" s="89"/>
      <c r="S397" s="89"/>
      <c r="T397" s="89"/>
      <c r="U397" s="89"/>
      <c r="V397" s="89"/>
      <c r="W397" s="89"/>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row>
    <row r="398" spans="1:51" s="13" customFormat="1" ht="225">
      <c r="A398" s="24">
        <v>392</v>
      </c>
      <c r="B398" s="26" t="s">
        <v>1593</v>
      </c>
      <c r="C398" s="27">
        <v>4000</v>
      </c>
      <c r="D398" s="28">
        <v>0</v>
      </c>
      <c r="E398" s="28">
        <f>#N/A</f>
        <v>4000</v>
      </c>
      <c r="F398" s="45" t="s">
        <v>1598</v>
      </c>
      <c r="G398" s="26" t="s">
        <v>834</v>
      </c>
      <c r="H398" s="26" t="s">
        <v>473</v>
      </c>
      <c r="I398" s="26" t="s">
        <v>97</v>
      </c>
      <c r="K398" s="89"/>
      <c r="L398" s="89"/>
      <c r="M398" s="89"/>
      <c r="N398" s="89"/>
      <c r="O398" s="89"/>
      <c r="P398" s="89"/>
      <c r="Q398" s="89"/>
      <c r="R398" s="89"/>
      <c r="S398" s="89"/>
      <c r="T398" s="89"/>
      <c r="U398" s="89"/>
      <c r="V398" s="89"/>
      <c r="W398" s="89"/>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row>
    <row r="399" spans="1:51" s="13" customFormat="1" ht="225">
      <c r="A399" s="24">
        <v>393</v>
      </c>
      <c r="B399" s="26" t="s">
        <v>1594</v>
      </c>
      <c r="C399" s="27">
        <v>4000</v>
      </c>
      <c r="D399" s="28">
        <v>0</v>
      </c>
      <c r="E399" s="28">
        <f>#N/A</f>
        <v>4000</v>
      </c>
      <c r="F399" s="45" t="s">
        <v>1598</v>
      </c>
      <c r="G399" s="26" t="s">
        <v>834</v>
      </c>
      <c r="H399" s="26" t="s">
        <v>473</v>
      </c>
      <c r="I399" s="26" t="s">
        <v>97</v>
      </c>
      <c r="J399" s="12"/>
      <c r="K399" s="89"/>
      <c r="L399" s="89"/>
      <c r="M399" s="89"/>
      <c r="N399" s="89"/>
      <c r="O399" s="89"/>
      <c r="P399" s="89"/>
      <c r="Q399" s="89"/>
      <c r="R399" s="89"/>
      <c r="S399" s="89"/>
      <c r="T399" s="89"/>
      <c r="U399" s="89"/>
      <c r="V399" s="89"/>
      <c r="W399" s="89"/>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row>
    <row r="400" spans="1:51" s="13" customFormat="1" ht="225">
      <c r="A400" s="24">
        <v>394</v>
      </c>
      <c r="B400" s="26" t="s">
        <v>1595</v>
      </c>
      <c r="C400" s="27">
        <v>3000</v>
      </c>
      <c r="D400" s="28">
        <v>0</v>
      </c>
      <c r="E400" s="28">
        <f>#N/A</f>
        <v>3000</v>
      </c>
      <c r="F400" s="45" t="s">
        <v>1598</v>
      </c>
      <c r="G400" s="26" t="s">
        <v>834</v>
      </c>
      <c r="H400" s="26" t="s">
        <v>473</v>
      </c>
      <c r="I400" s="26" t="s">
        <v>97</v>
      </c>
      <c r="J400" s="12"/>
      <c r="K400" s="89"/>
      <c r="L400" s="89"/>
      <c r="M400" s="89"/>
      <c r="N400" s="89"/>
      <c r="O400" s="89"/>
      <c r="P400" s="89"/>
      <c r="Q400" s="89"/>
      <c r="R400" s="89"/>
      <c r="S400" s="89"/>
      <c r="T400" s="89"/>
      <c r="U400" s="89"/>
      <c r="V400" s="89"/>
      <c r="W400" s="89"/>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row>
    <row r="401" spans="1:51" s="13" customFormat="1" ht="225">
      <c r="A401" s="24">
        <v>395</v>
      </c>
      <c r="B401" s="26" t="s">
        <v>1596</v>
      </c>
      <c r="C401" s="27">
        <v>1000</v>
      </c>
      <c r="D401" s="28">
        <v>0</v>
      </c>
      <c r="E401" s="28">
        <f>#N/A</f>
        <v>1000</v>
      </c>
      <c r="F401" s="45" t="s">
        <v>1598</v>
      </c>
      <c r="G401" s="26" t="s">
        <v>834</v>
      </c>
      <c r="H401" s="26" t="s">
        <v>473</v>
      </c>
      <c r="I401" s="26" t="s">
        <v>97</v>
      </c>
      <c r="J401" s="12"/>
      <c r="K401" s="89"/>
      <c r="L401" s="89"/>
      <c r="M401" s="89"/>
      <c r="N401" s="89"/>
      <c r="O401" s="89"/>
      <c r="P401" s="89"/>
      <c r="Q401" s="89"/>
      <c r="R401" s="89"/>
      <c r="S401" s="89"/>
      <c r="T401" s="89"/>
      <c r="U401" s="89"/>
      <c r="V401" s="89"/>
      <c r="W401" s="89"/>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row>
    <row r="402" spans="1:51" s="13" customFormat="1" ht="225">
      <c r="A402" s="24">
        <v>396</v>
      </c>
      <c r="B402" s="26" t="s">
        <v>1597</v>
      </c>
      <c r="C402" s="27">
        <v>1000</v>
      </c>
      <c r="D402" s="28">
        <v>0</v>
      </c>
      <c r="E402" s="28">
        <f>#N/A</f>
        <v>1000</v>
      </c>
      <c r="F402" s="45" t="s">
        <v>1598</v>
      </c>
      <c r="G402" s="26" t="s">
        <v>834</v>
      </c>
      <c r="H402" s="26" t="s">
        <v>473</v>
      </c>
      <c r="I402" s="26" t="s">
        <v>97</v>
      </c>
      <c r="J402" s="12"/>
      <c r="K402" s="89"/>
      <c r="L402" s="89"/>
      <c r="M402" s="89"/>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row>
    <row r="403" spans="1:51" s="13" customFormat="1" ht="187.5">
      <c r="A403" s="24">
        <v>397</v>
      </c>
      <c r="B403" s="26" t="s">
        <v>1599</v>
      </c>
      <c r="C403" s="27">
        <v>424500</v>
      </c>
      <c r="D403" s="28">
        <v>0</v>
      </c>
      <c r="E403" s="28">
        <f>#N/A</f>
        <v>424500</v>
      </c>
      <c r="F403" s="45" t="s">
        <v>1600</v>
      </c>
      <c r="G403" s="26" t="s">
        <v>834</v>
      </c>
      <c r="H403" s="26" t="s">
        <v>618</v>
      </c>
      <c r="I403" s="26" t="s">
        <v>97</v>
      </c>
      <c r="J403" s="12"/>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row>
    <row r="404" spans="1:51" s="13" customFormat="1" ht="187.5">
      <c r="A404" s="24">
        <v>398</v>
      </c>
      <c r="B404" s="26" t="s">
        <v>1601</v>
      </c>
      <c r="C404" s="27">
        <v>3578472.18</v>
      </c>
      <c r="D404" s="28">
        <v>0</v>
      </c>
      <c r="E404" s="28">
        <f>#N/A</f>
        <v>3578472.18</v>
      </c>
      <c r="F404" s="45" t="s">
        <v>1602</v>
      </c>
      <c r="G404" s="26" t="s">
        <v>834</v>
      </c>
      <c r="H404" s="26" t="s">
        <v>618</v>
      </c>
      <c r="I404" s="26" t="s">
        <v>97</v>
      </c>
      <c r="J404" s="12"/>
      <c r="K404" s="89"/>
      <c r="L404" s="89"/>
      <c r="M404" s="89"/>
      <c r="N404" s="89"/>
      <c r="O404" s="89"/>
      <c r="P404" s="89"/>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row>
    <row r="405" spans="1:51" s="13" customFormat="1" ht="187.5">
      <c r="A405" s="24">
        <v>399</v>
      </c>
      <c r="B405" s="26" t="s">
        <v>1687</v>
      </c>
      <c r="C405" s="27">
        <v>260701</v>
      </c>
      <c r="D405" s="28"/>
      <c r="E405" s="28"/>
      <c r="F405" s="45" t="s">
        <v>2131</v>
      </c>
      <c r="G405" s="26" t="s">
        <v>834</v>
      </c>
      <c r="H405" s="26" t="s">
        <v>1353</v>
      </c>
      <c r="I405" s="26" t="s">
        <v>97</v>
      </c>
      <c r="J405" s="12"/>
      <c r="K405" s="89"/>
      <c r="L405" s="89"/>
      <c r="M405" s="89"/>
      <c r="N405" s="89"/>
      <c r="O405" s="89"/>
      <c r="P405" s="89"/>
      <c r="Q405" s="89"/>
      <c r="R405" s="89"/>
      <c r="S405" s="89"/>
      <c r="T405" s="89"/>
      <c r="U405" s="89"/>
      <c r="V405" s="89"/>
      <c r="W405" s="89"/>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row>
    <row r="406" spans="1:51" s="13" customFormat="1" ht="93.75">
      <c r="A406" s="24">
        <v>400</v>
      </c>
      <c r="B406" s="26" t="s">
        <v>1746</v>
      </c>
      <c r="C406" s="27">
        <v>40000</v>
      </c>
      <c r="D406" s="28">
        <v>40000</v>
      </c>
      <c r="E406" s="28">
        <f>#N/A</f>
        <v>0</v>
      </c>
      <c r="F406" s="45" t="s">
        <v>1747</v>
      </c>
      <c r="G406" s="26" t="s">
        <v>834</v>
      </c>
      <c r="H406" s="26" t="s">
        <v>473</v>
      </c>
      <c r="I406" s="26" t="s">
        <v>97</v>
      </c>
      <c r="J406" s="12"/>
      <c r="K406" s="89"/>
      <c r="L406" s="89"/>
      <c r="M406" s="89"/>
      <c r="N406" s="89"/>
      <c r="O406" s="89"/>
      <c r="P406" s="89"/>
      <c r="Q406" s="89"/>
      <c r="R406" s="89"/>
      <c r="S406" s="89"/>
      <c r="T406" s="89"/>
      <c r="U406" s="89"/>
      <c r="V406" s="89"/>
      <c r="W406" s="89"/>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row>
    <row r="407" spans="1:51" s="13" customFormat="1" ht="93.75">
      <c r="A407" s="24">
        <v>401</v>
      </c>
      <c r="B407" s="26" t="s">
        <v>1748</v>
      </c>
      <c r="C407" s="27">
        <v>40000</v>
      </c>
      <c r="D407" s="28">
        <v>40000</v>
      </c>
      <c r="E407" s="28">
        <f>#N/A</f>
        <v>0</v>
      </c>
      <c r="F407" s="45" t="s">
        <v>1747</v>
      </c>
      <c r="G407" s="26" t="s">
        <v>834</v>
      </c>
      <c r="H407" s="26" t="s">
        <v>473</v>
      </c>
      <c r="I407" s="26" t="s">
        <v>97</v>
      </c>
      <c r="J407" s="12"/>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row>
    <row r="408" spans="1:51" s="13" customFormat="1" ht="93.75">
      <c r="A408" s="24">
        <v>402</v>
      </c>
      <c r="B408" s="26" t="s">
        <v>1749</v>
      </c>
      <c r="C408" s="27">
        <v>45362.4</v>
      </c>
      <c r="D408" s="28">
        <v>16845.48</v>
      </c>
      <c r="E408" s="28">
        <f>#N/A</f>
        <v>28516.920000000002</v>
      </c>
      <c r="F408" s="45" t="s">
        <v>1747</v>
      </c>
      <c r="G408" s="26" t="s">
        <v>834</v>
      </c>
      <c r="H408" s="26" t="s">
        <v>473</v>
      </c>
      <c r="I408" s="26" t="s">
        <v>97</v>
      </c>
      <c r="J408" s="21"/>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row>
    <row r="409" spans="1:51" s="13" customFormat="1" ht="93.75">
      <c r="A409" s="24">
        <v>403</v>
      </c>
      <c r="B409" s="26" t="s">
        <v>1750</v>
      </c>
      <c r="C409" s="27">
        <v>42710.22</v>
      </c>
      <c r="D409" s="28">
        <v>16135.04</v>
      </c>
      <c r="E409" s="28">
        <f>#N/A</f>
        <v>26575.18</v>
      </c>
      <c r="F409" s="45" t="s">
        <v>1747</v>
      </c>
      <c r="G409" s="26" t="s">
        <v>834</v>
      </c>
      <c r="H409" s="26" t="s">
        <v>473</v>
      </c>
      <c r="I409" s="26" t="s">
        <v>97</v>
      </c>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row>
    <row r="410" spans="1:51" s="13" customFormat="1" ht="93.75">
      <c r="A410" s="24">
        <v>404</v>
      </c>
      <c r="B410" s="26" t="s">
        <v>1751</v>
      </c>
      <c r="C410" s="27">
        <v>42710.22</v>
      </c>
      <c r="D410" s="28">
        <v>16135.04</v>
      </c>
      <c r="E410" s="28">
        <f>#N/A</f>
        <v>26575.18</v>
      </c>
      <c r="F410" s="45" t="s">
        <v>1747</v>
      </c>
      <c r="G410" s="26" t="s">
        <v>834</v>
      </c>
      <c r="H410" s="26" t="s">
        <v>473</v>
      </c>
      <c r="I410" s="26" t="s">
        <v>97</v>
      </c>
      <c r="J410" s="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row>
    <row r="411" spans="1:51" s="13" customFormat="1" ht="93.75">
      <c r="A411" s="24">
        <v>405</v>
      </c>
      <c r="B411" s="26" t="s">
        <v>1752</v>
      </c>
      <c r="C411" s="27">
        <v>44573.86</v>
      </c>
      <c r="D411" s="28">
        <v>16838.84</v>
      </c>
      <c r="E411" s="28">
        <f>#N/A</f>
        <v>27735.02</v>
      </c>
      <c r="F411" s="45" t="s">
        <v>1747</v>
      </c>
      <c r="G411" s="26" t="s">
        <v>834</v>
      </c>
      <c r="H411" s="26" t="s">
        <v>473</v>
      </c>
      <c r="I411" s="26" t="s">
        <v>97</v>
      </c>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row>
    <row r="412" spans="1:51" s="13" customFormat="1" ht="93.75">
      <c r="A412" s="24">
        <v>406</v>
      </c>
      <c r="B412" s="26" t="s">
        <v>1753</v>
      </c>
      <c r="C412" s="27">
        <v>44573.86</v>
      </c>
      <c r="D412" s="28">
        <v>16838.84</v>
      </c>
      <c r="E412" s="28">
        <f>#N/A</f>
        <v>27735.02</v>
      </c>
      <c r="F412" s="45" t="s">
        <v>1747</v>
      </c>
      <c r="G412" s="26" t="s">
        <v>834</v>
      </c>
      <c r="H412" s="26" t="s">
        <v>473</v>
      </c>
      <c r="I412" s="26" t="s">
        <v>97</v>
      </c>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row>
    <row r="413" spans="1:51" s="13" customFormat="1" ht="93.75">
      <c r="A413" s="24">
        <v>407</v>
      </c>
      <c r="B413" s="26" t="s">
        <v>1754</v>
      </c>
      <c r="C413" s="27">
        <v>40000</v>
      </c>
      <c r="D413" s="28">
        <v>40000</v>
      </c>
      <c r="E413" s="28">
        <f>#N/A</f>
        <v>0</v>
      </c>
      <c r="F413" s="45" t="s">
        <v>1747</v>
      </c>
      <c r="G413" s="26" t="s">
        <v>834</v>
      </c>
      <c r="H413" s="26" t="s">
        <v>473</v>
      </c>
      <c r="I413" s="26" t="s">
        <v>97</v>
      </c>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row>
    <row r="414" spans="1:51" s="13" customFormat="1" ht="93.75">
      <c r="A414" s="24">
        <v>408</v>
      </c>
      <c r="B414" s="26" t="s">
        <v>1755</v>
      </c>
      <c r="C414" s="27">
        <v>40000</v>
      </c>
      <c r="D414" s="28">
        <v>40000</v>
      </c>
      <c r="E414" s="28">
        <f>#N/A</f>
        <v>0</v>
      </c>
      <c r="F414" s="45" t="s">
        <v>1747</v>
      </c>
      <c r="G414" s="26" t="s">
        <v>834</v>
      </c>
      <c r="H414" s="26" t="s">
        <v>473</v>
      </c>
      <c r="I414" s="26" t="s">
        <v>97</v>
      </c>
      <c r="K414" s="89"/>
      <c r="L414" s="89"/>
      <c r="M414" s="89"/>
      <c r="N414" s="89"/>
      <c r="O414" s="89"/>
      <c r="P414" s="89"/>
      <c r="Q414" s="89"/>
      <c r="R414" s="89"/>
      <c r="S414" s="89"/>
      <c r="T414" s="89"/>
      <c r="U414" s="89"/>
      <c r="V414" s="89"/>
      <c r="W414" s="89"/>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row>
    <row r="415" spans="1:51" s="13" customFormat="1" ht="150">
      <c r="A415" s="24">
        <v>409</v>
      </c>
      <c r="B415" s="26" t="s">
        <v>1756</v>
      </c>
      <c r="C415" s="27">
        <v>17239.33</v>
      </c>
      <c r="D415" s="28">
        <v>0</v>
      </c>
      <c r="E415" s="28">
        <f>#N/A</f>
        <v>17239.33</v>
      </c>
      <c r="F415" s="45" t="s">
        <v>1757</v>
      </c>
      <c r="G415" s="26" t="s">
        <v>834</v>
      </c>
      <c r="H415" s="26" t="s">
        <v>500</v>
      </c>
      <c r="I415" s="26" t="s">
        <v>97</v>
      </c>
      <c r="K415" s="89"/>
      <c r="L415" s="89"/>
      <c r="M415" s="89"/>
      <c r="N415" s="89"/>
      <c r="O415" s="89"/>
      <c r="P415" s="89"/>
      <c r="Q415" s="89"/>
      <c r="R415" s="89"/>
      <c r="S415" s="89"/>
      <c r="T415" s="89"/>
      <c r="U415" s="89"/>
      <c r="V415" s="89"/>
      <c r="W415" s="89"/>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row>
    <row r="416" spans="1:51" s="13" customFormat="1" ht="168.75">
      <c r="A416" s="24">
        <v>410</v>
      </c>
      <c r="B416" s="26" t="s">
        <v>1758</v>
      </c>
      <c r="C416" s="27">
        <v>38911</v>
      </c>
      <c r="D416" s="28">
        <v>0</v>
      </c>
      <c r="E416" s="28">
        <f>#N/A</f>
        <v>38911</v>
      </c>
      <c r="F416" s="45" t="s">
        <v>2766</v>
      </c>
      <c r="G416" s="26" t="s">
        <v>834</v>
      </c>
      <c r="H416" s="26" t="s">
        <v>2767</v>
      </c>
      <c r="I416" s="26" t="s">
        <v>97</v>
      </c>
      <c r="K416" s="89"/>
      <c r="L416" s="89"/>
      <c r="M416" s="89"/>
      <c r="N416" s="89"/>
      <c r="O416" s="89"/>
      <c r="P416" s="89"/>
      <c r="Q416" s="89"/>
      <c r="R416" s="89"/>
      <c r="S416" s="89"/>
      <c r="T416" s="89"/>
      <c r="U416" s="89"/>
      <c r="V416" s="89"/>
      <c r="W416" s="89"/>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row>
    <row r="417" spans="1:51" s="13" customFormat="1" ht="168.75">
      <c r="A417" s="24">
        <v>411</v>
      </c>
      <c r="B417" s="26" t="s">
        <v>1759</v>
      </c>
      <c r="C417" s="27">
        <v>30993</v>
      </c>
      <c r="D417" s="28">
        <v>0</v>
      </c>
      <c r="E417" s="28">
        <f>#N/A</f>
        <v>30993</v>
      </c>
      <c r="F417" s="45" t="s">
        <v>2766</v>
      </c>
      <c r="G417" s="26" t="s">
        <v>834</v>
      </c>
      <c r="H417" s="26" t="s">
        <v>2767</v>
      </c>
      <c r="I417" s="26" t="s">
        <v>97</v>
      </c>
      <c r="K417" s="89"/>
      <c r="L417" s="89"/>
      <c r="M417" s="89"/>
      <c r="N417" s="89"/>
      <c r="O417" s="89"/>
      <c r="P417" s="89"/>
      <c r="Q417" s="89"/>
      <c r="R417" s="89"/>
      <c r="S417" s="89"/>
      <c r="T417" s="89"/>
      <c r="U417" s="89"/>
      <c r="V417" s="89"/>
      <c r="W417" s="89"/>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row>
    <row r="418" spans="1:51" s="13" customFormat="1" ht="93.75">
      <c r="A418" s="24">
        <v>412</v>
      </c>
      <c r="B418" s="26" t="s">
        <v>1760</v>
      </c>
      <c r="C418" s="27">
        <v>193000</v>
      </c>
      <c r="D418" s="28">
        <v>9649.98</v>
      </c>
      <c r="E418" s="28">
        <f>#N/A</f>
        <v>183350.02</v>
      </c>
      <c r="F418" s="45" t="s">
        <v>1762</v>
      </c>
      <c r="G418" s="26" t="s">
        <v>834</v>
      </c>
      <c r="H418" s="26" t="s">
        <v>473</v>
      </c>
      <c r="I418" s="26" t="s">
        <v>97</v>
      </c>
      <c r="K418" s="89"/>
      <c r="L418" s="89"/>
      <c r="M418" s="89"/>
      <c r="N418" s="89"/>
      <c r="O418" s="89"/>
      <c r="P418" s="89"/>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row>
    <row r="419" spans="1:51" s="13" customFormat="1" ht="93.75">
      <c r="A419" s="24">
        <v>413</v>
      </c>
      <c r="B419" s="26" t="s">
        <v>1761</v>
      </c>
      <c r="C419" s="27">
        <v>167600</v>
      </c>
      <c r="D419" s="28">
        <v>5586.66</v>
      </c>
      <c r="E419" s="28">
        <f>#N/A</f>
        <v>162013.34</v>
      </c>
      <c r="F419" s="45" t="s">
        <v>1762</v>
      </c>
      <c r="G419" s="26" t="s">
        <v>834</v>
      </c>
      <c r="H419" s="26" t="s">
        <v>473</v>
      </c>
      <c r="I419" s="26" t="s">
        <v>97</v>
      </c>
      <c r="K419" s="89"/>
      <c r="L419" s="89"/>
      <c r="M419" s="89"/>
      <c r="N419" s="89"/>
      <c r="O419" s="89"/>
      <c r="P419" s="89"/>
      <c r="Q419" s="89"/>
      <c r="R419" s="89"/>
      <c r="S419" s="89"/>
      <c r="T419" s="89"/>
      <c r="U419" s="89"/>
      <c r="V419" s="89"/>
      <c r="W419" s="89"/>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row>
    <row r="420" spans="1:51" s="13" customFormat="1" ht="93.75">
      <c r="A420" s="24">
        <v>414</v>
      </c>
      <c r="B420" s="26" t="s">
        <v>1763</v>
      </c>
      <c r="C420" s="27">
        <v>440000</v>
      </c>
      <c r="D420" s="28">
        <v>21999.99</v>
      </c>
      <c r="E420" s="28">
        <f>#N/A</f>
        <v>418000.01</v>
      </c>
      <c r="F420" s="45" t="s">
        <v>1762</v>
      </c>
      <c r="G420" s="26" t="s">
        <v>834</v>
      </c>
      <c r="H420" s="26" t="s">
        <v>473</v>
      </c>
      <c r="I420" s="26" t="s">
        <v>97</v>
      </c>
      <c r="K420" s="89"/>
      <c r="L420" s="89"/>
      <c r="M420" s="89"/>
      <c r="N420" s="89"/>
      <c r="O420" s="89"/>
      <c r="P420" s="89"/>
      <c r="Q420" s="89"/>
      <c r="R420" s="89"/>
      <c r="S420" s="89"/>
      <c r="T420" s="89"/>
      <c r="U420" s="89"/>
      <c r="V420" s="89"/>
      <c r="W420" s="89"/>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row>
    <row r="421" spans="1:51" s="13" customFormat="1" ht="93.75">
      <c r="A421" s="24">
        <v>415</v>
      </c>
      <c r="B421" s="26" t="s">
        <v>1764</v>
      </c>
      <c r="C421" s="27">
        <v>90666.58</v>
      </c>
      <c r="D421" s="28">
        <v>77821.65</v>
      </c>
      <c r="E421" s="28">
        <f>#N/A</f>
        <v>12844.930000000008</v>
      </c>
      <c r="F421" s="45" t="s">
        <v>1762</v>
      </c>
      <c r="G421" s="26" t="s">
        <v>834</v>
      </c>
      <c r="H421" s="26" t="s">
        <v>473</v>
      </c>
      <c r="I421" s="26" t="s">
        <v>97</v>
      </c>
      <c r="K421" s="89"/>
      <c r="L421" s="89"/>
      <c r="M421" s="89"/>
      <c r="N421" s="89"/>
      <c r="O421" s="89"/>
      <c r="P421" s="89"/>
      <c r="Q421" s="89"/>
      <c r="R421" s="89"/>
      <c r="S421" s="89"/>
      <c r="T421" s="89"/>
      <c r="U421" s="89"/>
      <c r="V421" s="89"/>
      <c r="W421" s="89"/>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row>
    <row r="422" spans="1:51" s="13" customFormat="1" ht="93.75">
      <c r="A422" s="24">
        <v>416</v>
      </c>
      <c r="B422" s="26" t="s">
        <v>1765</v>
      </c>
      <c r="C422" s="27">
        <v>470211.5</v>
      </c>
      <c r="D422" s="28">
        <v>403598.29</v>
      </c>
      <c r="E422" s="28">
        <f>#N/A</f>
        <v>66613.21000000002</v>
      </c>
      <c r="F422" s="45" t="s">
        <v>1762</v>
      </c>
      <c r="G422" s="26" t="s">
        <v>834</v>
      </c>
      <c r="H422" s="26" t="s">
        <v>473</v>
      </c>
      <c r="I422" s="26" t="s">
        <v>97</v>
      </c>
      <c r="K422" s="89"/>
      <c r="L422" s="89"/>
      <c r="M422" s="89"/>
      <c r="N422" s="89"/>
      <c r="O422" s="89"/>
      <c r="P422" s="89"/>
      <c r="Q422" s="89"/>
      <c r="R422" s="89"/>
      <c r="S422" s="89"/>
      <c r="T422" s="89"/>
      <c r="U422" s="89"/>
      <c r="V422" s="89"/>
      <c r="W422" s="89"/>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row>
    <row r="423" spans="1:51" s="13" customFormat="1" ht="93.75">
      <c r="A423" s="24">
        <v>417</v>
      </c>
      <c r="B423" s="26" t="s">
        <v>1766</v>
      </c>
      <c r="C423" s="27">
        <v>469000</v>
      </c>
      <c r="D423" s="28">
        <v>200999.88</v>
      </c>
      <c r="E423" s="28">
        <f>#N/A</f>
        <v>268000.12</v>
      </c>
      <c r="F423" s="45" t="s">
        <v>1762</v>
      </c>
      <c r="G423" s="26" t="s">
        <v>834</v>
      </c>
      <c r="H423" s="26" t="s">
        <v>473</v>
      </c>
      <c r="I423" s="26" t="s">
        <v>97</v>
      </c>
      <c r="K423" s="89"/>
      <c r="L423" s="89"/>
      <c r="M423" s="89"/>
      <c r="N423" s="89"/>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row>
    <row r="424" spans="1:51" s="13" customFormat="1" ht="93.75">
      <c r="A424" s="24">
        <v>418</v>
      </c>
      <c r="B424" s="26" t="s">
        <v>1794</v>
      </c>
      <c r="C424" s="27">
        <v>91600</v>
      </c>
      <c r="D424" s="28">
        <v>91600</v>
      </c>
      <c r="E424" s="28">
        <f>#N/A</f>
        <v>0</v>
      </c>
      <c r="F424" s="45" t="s">
        <v>1762</v>
      </c>
      <c r="G424" s="26" t="s">
        <v>834</v>
      </c>
      <c r="H424" s="26" t="s">
        <v>473</v>
      </c>
      <c r="I424" s="26" t="s">
        <v>97</v>
      </c>
      <c r="K424" s="89"/>
      <c r="L424" s="89"/>
      <c r="M424" s="89"/>
      <c r="N424" s="89"/>
      <c r="O424" s="89"/>
      <c r="P424" s="89"/>
      <c r="Q424" s="89"/>
      <c r="R424" s="89"/>
      <c r="S424" s="89"/>
      <c r="T424" s="89"/>
      <c r="U424" s="89"/>
      <c r="V424" s="89"/>
      <c r="W424" s="89"/>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row>
    <row r="425" spans="1:51" s="13" customFormat="1" ht="318.75">
      <c r="A425" s="24">
        <v>419</v>
      </c>
      <c r="B425" s="26" t="s">
        <v>1770</v>
      </c>
      <c r="C425" s="27">
        <v>4176666.66</v>
      </c>
      <c r="D425" s="28">
        <v>0</v>
      </c>
      <c r="E425" s="28">
        <f>#N/A</f>
        <v>4176666.66</v>
      </c>
      <c r="F425" s="45" t="s">
        <v>2476</v>
      </c>
      <c r="G425" s="26" t="s">
        <v>1771</v>
      </c>
      <c r="H425" s="26" t="s">
        <v>473</v>
      </c>
      <c r="I425" s="26" t="s">
        <v>97</v>
      </c>
      <c r="K425" s="89"/>
      <c r="L425" s="89"/>
      <c r="M425" s="89"/>
      <c r="N425" s="89"/>
      <c r="O425" s="89"/>
      <c r="P425" s="89"/>
      <c r="Q425" s="89"/>
      <c r="R425" s="89"/>
      <c r="S425" s="89"/>
      <c r="T425" s="89"/>
      <c r="U425" s="89"/>
      <c r="V425" s="89"/>
      <c r="W425" s="89"/>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row>
    <row r="426" spans="1:51" s="13" customFormat="1" ht="187.5">
      <c r="A426" s="24">
        <v>420</v>
      </c>
      <c r="B426" s="26" t="s">
        <v>1772</v>
      </c>
      <c r="C426" s="27">
        <v>11400</v>
      </c>
      <c r="D426" s="28">
        <v>0</v>
      </c>
      <c r="E426" s="28">
        <f>#N/A</f>
        <v>11400</v>
      </c>
      <c r="F426" s="45" t="s">
        <v>1826</v>
      </c>
      <c r="G426" s="26" t="s">
        <v>1771</v>
      </c>
      <c r="H426" s="26" t="s">
        <v>500</v>
      </c>
      <c r="I426" s="26" t="s">
        <v>97</v>
      </c>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row>
    <row r="427" spans="1:51" s="13" customFormat="1" ht="168.75">
      <c r="A427" s="24">
        <v>421</v>
      </c>
      <c r="B427" s="26" t="s">
        <v>1773</v>
      </c>
      <c r="C427" s="27">
        <v>11400</v>
      </c>
      <c r="D427" s="28">
        <v>0</v>
      </c>
      <c r="E427" s="28">
        <f>#N/A</f>
        <v>11400</v>
      </c>
      <c r="F427" s="45" t="s">
        <v>1827</v>
      </c>
      <c r="G427" s="26" t="s">
        <v>1771</v>
      </c>
      <c r="H427" s="26" t="s">
        <v>500</v>
      </c>
      <c r="I427" s="26" t="s">
        <v>97</v>
      </c>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row>
    <row r="428" spans="1:51" s="13" customFormat="1" ht="93.75">
      <c r="A428" s="24">
        <v>422</v>
      </c>
      <c r="B428" s="26" t="s">
        <v>1774</v>
      </c>
      <c r="C428" s="27">
        <v>6000</v>
      </c>
      <c r="D428" s="28">
        <v>0</v>
      </c>
      <c r="E428" s="28">
        <f>#N/A</f>
        <v>6000</v>
      </c>
      <c r="F428" s="45" t="s">
        <v>1779</v>
      </c>
      <c r="G428" s="26" t="s">
        <v>1771</v>
      </c>
      <c r="H428" s="26" t="s">
        <v>1353</v>
      </c>
      <c r="I428" s="26" t="s">
        <v>97</v>
      </c>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row>
    <row r="429" spans="1:51" s="13" customFormat="1" ht="93.75">
      <c r="A429" s="24">
        <v>423</v>
      </c>
      <c r="B429" s="26" t="s">
        <v>1775</v>
      </c>
      <c r="C429" s="27">
        <v>21000</v>
      </c>
      <c r="D429" s="28">
        <v>0</v>
      </c>
      <c r="E429" s="28">
        <f>#N/A</f>
        <v>21000</v>
      </c>
      <c r="F429" s="45" t="s">
        <v>1779</v>
      </c>
      <c r="G429" s="26" t="s">
        <v>1771</v>
      </c>
      <c r="H429" s="26" t="s">
        <v>1353</v>
      </c>
      <c r="I429" s="26" t="s">
        <v>97</v>
      </c>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row>
    <row r="430" spans="1:51" s="13" customFormat="1" ht="187.5">
      <c r="A430" s="24">
        <v>424</v>
      </c>
      <c r="B430" s="26" t="s">
        <v>3056</v>
      </c>
      <c r="C430" s="27">
        <v>99900</v>
      </c>
      <c r="D430" s="28">
        <v>0</v>
      </c>
      <c r="E430" s="28">
        <f>#N/A</f>
        <v>99900</v>
      </c>
      <c r="F430" s="45" t="s">
        <v>3053</v>
      </c>
      <c r="G430" s="26" t="s">
        <v>1771</v>
      </c>
      <c r="H430" s="26" t="s">
        <v>473</v>
      </c>
      <c r="I430" s="26" t="s">
        <v>97</v>
      </c>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row>
    <row r="431" spans="1:51" s="13" customFormat="1" ht="187.5">
      <c r="A431" s="24">
        <v>425</v>
      </c>
      <c r="B431" s="26" t="s">
        <v>3055</v>
      </c>
      <c r="C431" s="27">
        <v>99900</v>
      </c>
      <c r="D431" s="28">
        <v>0</v>
      </c>
      <c r="E431" s="28">
        <f>#N/A</f>
        <v>99900</v>
      </c>
      <c r="F431" s="45" t="s">
        <v>3053</v>
      </c>
      <c r="G431" s="26" t="s">
        <v>1771</v>
      </c>
      <c r="H431" s="26" t="s">
        <v>473</v>
      </c>
      <c r="I431" s="26" t="s">
        <v>97</v>
      </c>
      <c r="K431" s="89"/>
      <c r="L431" s="89"/>
      <c r="M431" s="89"/>
      <c r="N431" s="89"/>
      <c r="O431" s="89"/>
      <c r="P431" s="89"/>
      <c r="Q431" s="89"/>
      <c r="R431" s="89"/>
      <c r="S431" s="89"/>
      <c r="T431" s="89"/>
      <c r="U431" s="89"/>
      <c r="V431" s="89"/>
      <c r="W431" s="89"/>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row>
    <row r="432" spans="1:51" s="13" customFormat="1" ht="93.75">
      <c r="A432" s="24">
        <v>426</v>
      </c>
      <c r="B432" s="26" t="s">
        <v>1776</v>
      </c>
      <c r="C432" s="27">
        <v>99900</v>
      </c>
      <c r="D432" s="28">
        <v>0</v>
      </c>
      <c r="E432" s="28">
        <f>#N/A</f>
        <v>99900</v>
      </c>
      <c r="F432" s="45" t="s">
        <v>1779</v>
      </c>
      <c r="G432" s="26" t="s">
        <v>1771</v>
      </c>
      <c r="H432" s="26" t="s">
        <v>1353</v>
      </c>
      <c r="I432" s="26" t="s">
        <v>97</v>
      </c>
      <c r="K432" s="89"/>
      <c r="L432" s="89"/>
      <c r="M432" s="89"/>
      <c r="N432" s="89"/>
      <c r="O432" s="89"/>
      <c r="P432" s="89"/>
      <c r="Q432" s="89"/>
      <c r="R432" s="89"/>
      <c r="S432" s="89"/>
      <c r="T432" s="89"/>
      <c r="U432" s="89"/>
      <c r="V432" s="89"/>
      <c r="W432" s="89"/>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row>
    <row r="433" spans="1:51" s="13" customFormat="1" ht="93.75">
      <c r="A433" s="24">
        <v>427</v>
      </c>
      <c r="B433" s="26" t="s">
        <v>1777</v>
      </c>
      <c r="C433" s="27">
        <v>99900</v>
      </c>
      <c r="D433" s="28">
        <v>0</v>
      </c>
      <c r="E433" s="28">
        <f>#N/A</f>
        <v>99900</v>
      </c>
      <c r="F433" s="45" t="s">
        <v>1779</v>
      </c>
      <c r="G433" s="26" t="s">
        <v>1771</v>
      </c>
      <c r="H433" s="26" t="s">
        <v>1353</v>
      </c>
      <c r="I433" s="26" t="s">
        <v>97</v>
      </c>
      <c r="K433" s="89"/>
      <c r="L433" s="89"/>
      <c r="M433" s="89"/>
      <c r="N433" s="89"/>
      <c r="O433" s="89"/>
      <c r="P433" s="89"/>
      <c r="Q433" s="89"/>
      <c r="R433" s="89"/>
      <c r="S433" s="89"/>
      <c r="T433" s="89"/>
      <c r="U433" s="89"/>
      <c r="V433" s="89"/>
      <c r="W433" s="89"/>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row>
    <row r="434" spans="1:51" s="13" customFormat="1" ht="187.5">
      <c r="A434" s="24">
        <v>428</v>
      </c>
      <c r="B434" s="26" t="s">
        <v>3054</v>
      </c>
      <c r="C434" s="27">
        <v>99900</v>
      </c>
      <c r="D434" s="28">
        <v>0</v>
      </c>
      <c r="E434" s="28">
        <f>#N/A</f>
        <v>99900</v>
      </c>
      <c r="F434" s="45" t="s">
        <v>3053</v>
      </c>
      <c r="G434" s="26" t="s">
        <v>1771</v>
      </c>
      <c r="H434" s="26" t="s">
        <v>1353</v>
      </c>
      <c r="I434" s="26" t="s">
        <v>97</v>
      </c>
      <c r="K434" s="89"/>
      <c r="L434" s="89"/>
      <c r="M434" s="89"/>
      <c r="N434" s="89"/>
      <c r="O434" s="89"/>
      <c r="P434" s="89"/>
      <c r="Q434" s="89"/>
      <c r="R434" s="89"/>
      <c r="S434" s="89"/>
      <c r="T434" s="89"/>
      <c r="U434" s="89"/>
      <c r="V434" s="89"/>
      <c r="W434" s="89"/>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row>
    <row r="435" spans="1:51" s="13" customFormat="1" ht="168.75">
      <c r="A435" s="24">
        <v>429</v>
      </c>
      <c r="B435" s="26" t="s">
        <v>1778</v>
      </c>
      <c r="C435" s="27">
        <v>1757.12</v>
      </c>
      <c r="D435" s="28">
        <v>0</v>
      </c>
      <c r="E435" s="28">
        <f>#N/A</f>
        <v>1757.12</v>
      </c>
      <c r="F435" s="45" t="s">
        <v>1780</v>
      </c>
      <c r="G435" s="26" t="s">
        <v>1771</v>
      </c>
      <c r="H435" s="26" t="s">
        <v>500</v>
      </c>
      <c r="I435" s="26" t="s">
        <v>97</v>
      </c>
      <c r="K435" s="89"/>
      <c r="L435" s="89"/>
      <c r="M435" s="89"/>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row>
    <row r="436" spans="1:51" s="68" customFormat="1" ht="168.75">
      <c r="A436" s="63">
        <v>430</v>
      </c>
      <c r="B436" s="64" t="s">
        <v>3051</v>
      </c>
      <c r="C436" s="65">
        <v>149950</v>
      </c>
      <c r="D436" s="66">
        <v>25824.86</v>
      </c>
      <c r="E436" s="66">
        <f>#N/A</f>
        <v>124125.14</v>
      </c>
      <c r="F436" s="67" t="s">
        <v>3050</v>
      </c>
      <c r="G436" s="64" t="s">
        <v>834</v>
      </c>
      <c r="H436" s="26" t="s">
        <v>473</v>
      </c>
      <c r="I436" s="64" t="s">
        <v>97</v>
      </c>
      <c r="K436" s="89"/>
      <c r="L436" s="89"/>
      <c r="M436" s="89"/>
      <c r="N436" s="89"/>
      <c r="O436" s="89"/>
      <c r="P436" s="89"/>
      <c r="Q436" s="89"/>
      <c r="R436" s="89"/>
      <c r="S436" s="89"/>
      <c r="T436" s="89"/>
      <c r="U436" s="89"/>
      <c r="V436" s="89"/>
      <c r="W436" s="89"/>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row>
    <row r="437" spans="1:51" s="68" customFormat="1" ht="168.75">
      <c r="A437" s="63">
        <v>431</v>
      </c>
      <c r="B437" s="64" t="s">
        <v>3052</v>
      </c>
      <c r="C437" s="65">
        <v>149950</v>
      </c>
      <c r="D437" s="66">
        <v>25824.86</v>
      </c>
      <c r="E437" s="66">
        <f>#N/A</f>
        <v>124125.14</v>
      </c>
      <c r="F437" s="67" t="s">
        <v>3050</v>
      </c>
      <c r="G437" s="64" t="s">
        <v>834</v>
      </c>
      <c r="H437" s="26" t="s">
        <v>473</v>
      </c>
      <c r="I437" s="64" t="s">
        <v>97</v>
      </c>
      <c r="K437" s="89"/>
      <c r="L437" s="89"/>
      <c r="M437" s="89"/>
      <c r="N437" s="89"/>
      <c r="O437" s="89"/>
      <c r="P437" s="89"/>
      <c r="Q437" s="89"/>
      <c r="R437" s="89"/>
      <c r="S437" s="89"/>
      <c r="T437" s="89"/>
      <c r="U437" s="89"/>
      <c r="V437" s="89"/>
      <c r="W437" s="89"/>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row>
    <row r="438" spans="1:51" s="13" customFormat="1" ht="150">
      <c r="A438" s="24">
        <v>432</v>
      </c>
      <c r="B438" s="26" t="s">
        <v>1795</v>
      </c>
      <c r="C438" s="27">
        <v>5</v>
      </c>
      <c r="D438" s="28">
        <v>0</v>
      </c>
      <c r="E438" s="28">
        <f>#N/A</f>
        <v>5</v>
      </c>
      <c r="F438" s="45" t="s">
        <v>1817</v>
      </c>
      <c r="G438" s="26" t="s">
        <v>834</v>
      </c>
      <c r="H438" s="26" t="s">
        <v>473</v>
      </c>
      <c r="I438" s="26" t="s">
        <v>97</v>
      </c>
      <c r="K438" s="89"/>
      <c r="L438" s="89"/>
      <c r="M438" s="89"/>
      <c r="N438" s="89"/>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row>
    <row r="439" spans="1:51" s="13" customFormat="1" ht="168.75">
      <c r="A439" s="24">
        <v>433</v>
      </c>
      <c r="B439" s="26" t="s">
        <v>1796</v>
      </c>
      <c r="C439" s="27">
        <v>6</v>
      </c>
      <c r="D439" s="28">
        <v>0</v>
      </c>
      <c r="E439" s="28">
        <f>#N/A</f>
        <v>6</v>
      </c>
      <c r="F439" s="45" t="s">
        <v>1818</v>
      </c>
      <c r="G439" s="26" t="s">
        <v>834</v>
      </c>
      <c r="H439" s="26" t="s">
        <v>473</v>
      </c>
      <c r="I439" s="26" t="s">
        <v>97</v>
      </c>
      <c r="K439" s="89"/>
      <c r="L439" s="89"/>
      <c r="M439" s="89"/>
      <c r="N439" s="89"/>
      <c r="O439" s="89"/>
      <c r="P439" s="89"/>
      <c r="Q439" s="89"/>
      <c r="R439" s="89"/>
      <c r="S439" s="89"/>
      <c r="T439" s="89"/>
      <c r="U439" s="89"/>
      <c r="V439" s="89"/>
      <c r="W439" s="89"/>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row>
    <row r="440" spans="1:51" s="13" customFormat="1" ht="150">
      <c r="A440" s="24">
        <v>434</v>
      </c>
      <c r="B440" s="26" t="s">
        <v>1797</v>
      </c>
      <c r="C440" s="27">
        <v>8</v>
      </c>
      <c r="D440" s="28">
        <v>0</v>
      </c>
      <c r="E440" s="28">
        <f>#N/A</f>
        <v>8</v>
      </c>
      <c r="F440" s="45" t="s">
        <v>1819</v>
      </c>
      <c r="G440" s="26" t="s">
        <v>834</v>
      </c>
      <c r="H440" s="26" t="s">
        <v>473</v>
      </c>
      <c r="I440" s="26" t="s">
        <v>97</v>
      </c>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row>
    <row r="441" spans="1:51" s="13" customFormat="1" ht="150">
      <c r="A441" s="24">
        <v>435</v>
      </c>
      <c r="B441" s="26" t="s">
        <v>1798</v>
      </c>
      <c r="C441" s="27">
        <v>2</v>
      </c>
      <c r="D441" s="28">
        <v>0</v>
      </c>
      <c r="E441" s="28">
        <f>#N/A</f>
        <v>2</v>
      </c>
      <c r="F441" s="45" t="s">
        <v>1820</v>
      </c>
      <c r="G441" s="26" t="s">
        <v>834</v>
      </c>
      <c r="H441" s="26" t="s">
        <v>473</v>
      </c>
      <c r="I441" s="26" t="s">
        <v>97</v>
      </c>
      <c r="K441" s="89"/>
      <c r="L441" s="89"/>
      <c r="M441" s="89"/>
      <c r="N441" s="89"/>
      <c r="O441" s="89"/>
      <c r="P441" s="89"/>
      <c r="Q441" s="89"/>
      <c r="R441" s="89"/>
      <c r="S441" s="89"/>
      <c r="T441" s="89"/>
      <c r="U441" s="89"/>
      <c r="V441" s="89"/>
      <c r="W441" s="89"/>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row>
    <row r="442" spans="1:51" s="13" customFormat="1" ht="150">
      <c r="A442" s="24">
        <v>436</v>
      </c>
      <c r="B442" s="26" t="s">
        <v>1799</v>
      </c>
      <c r="C442" s="27">
        <v>2</v>
      </c>
      <c r="D442" s="28">
        <v>0</v>
      </c>
      <c r="E442" s="28">
        <f>#N/A</f>
        <v>2</v>
      </c>
      <c r="F442" s="45" t="s">
        <v>1820</v>
      </c>
      <c r="G442" s="26" t="s">
        <v>834</v>
      </c>
      <c r="H442" s="26" t="s">
        <v>473</v>
      </c>
      <c r="I442" s="26" t="s">
        <v>97</v>
      </c>
      <c r="K442" s="89"/>
      <c r="L442" s="89"/>
      <c r="M442" s="89"/>
      <c r="N442" s="89"/>
      <c r="O442" s="89"/>
      <c r="P442" s="89"/>
      <c r="Q442" s="89"/>
      <c r="R442" s="89"/>
      <c r="S442" s="89"/>
      <c r="T442" s="89"/>
      <c r="U442" s="89"/>
      <c r="V442" s="89"/>
      <c r="W442" s="89"/>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row>
    <row r="443" spans="1:51" s="13" customFormat="1" ht="150">
      <c r="A443" s="24">
        <v>437</v>
      </c>
      <c r="B443" s="26" t="s">
        <v>1800</v>
      </c>
      <c r="C443" s="27">
        <v>24</v>
      </c>
      <c r="D443" s="28">
        <v>0</v>
      </c>
      <c r="E443" s="28">
        <f>#N/A</f>
        <v>24</v>
      </c>
      <c r="F443" s="45" t="s">
        <v>1820</v>
      </c>
      <c r="G443" s="26" t="s">
        <v>834</v>
      </c>
      <c r="H443" s="26" t="s">
        <v>473</v>
      </c>
      <c r="I443" s="26" t="s">
        <v>97</v>
      </c>
      <c r="K443" s="89"/>
      <c r="L443" s="89"/>
      <c r="M443" s="89"/>
      <c r="N443" s="89"/>
      <c r="O443" s="89"/>
      <c r="P443" s="89"/>
      <c r="Q443" s="89"/>
      <c r="R443" s="89"/>
      <c r="S443" s="89"/>
      <c r="T443" s="89"/>
      <c r="U443" s="89"/>
      <c r="V443" s="89"/>
      <c r="W443" s="89"/>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row>
    <row r="444" spans="1:51" s="13" customFormat="1" ht="150">
      <c r="A444" s="24">
        <v>438</v>
      </c>
      <c r="B444" s="26" t="s">
        <v>1801</v>
      </c>
      <c r="C444" s="27">
        <v>15</v>
      </c>
      <c r="D444" s="28">
        <v>0</v>
      </c>
      <c r="E444" s="28">
        <f>#N/A</f>
        <v>15</v>
      </c>
      <c r="F444" s="45" t="s">
        <v>1820</v>
      </c>
      <c r="G444" s="26" t="s">
        <v>834</v>
      </c>
      <c r="H444" s="26" t="s">
        <v>473</v>
      </c>
      <c r="I444" s="26" t="s">
        <v>97</v>
      </c>
      <c r="K444" s="89"/>
      <c r="L444" s="89"/>
      <c r="M444" s="89"/>
      <c r="N444" s="89"/>
      <c r="O444" s="89"/>
      <c r="P444" s="89"/>
      <c r="Q444" s="89"/>
      <c r="R444" s="89"/>
      <c r="S444" s="89"/>
      <c r="T444" s="89"/>
      <c r="U444" s="89"/>
      <c r="V444" s="89"/>
      <c r="W444" s="89"/>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row>
    <row r="445" spans="1:51" s="13" customFormat="1" ht="150">
      <c r="A445" s="24">
        <v>439</v>
      </c>
      <c r="B445" s="26" t="s">
        <v>1802</v>
      </c>
      <c r="C445" s="27">
        <v>2</v>
      </c>
      <c r="D445" s="28">
        <v>0</v>
      </c>
      <c r="E445" s="28">
        <f>#N/A</f>
        <v>2</v>
      </c>
      <c r="F445" s="45" t="s">
        <v>1820</v>
      </c>
      <c r="G445" s="26" t="s">
        <v>834</v>
      </c>
      <c r="H445" s="26" t="s">
        <v>473</v>
      </c>
      <c r="I445" s="26" t="s">
        <v>97</v>
      </c>
      <c r="K445" s="89"/>
      <c r="L445" s="89"/>
      <c r="M445" s="89"/>
      <c r="N445" s="89"/>
      <c r="O445" s="89"/>
      <c r="P445" s="89"/>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row>
    <row r="446" spans="1:51" s="13" customFormat="1" ht="150">
      <c r="A446" s="24">
        <v>440</v>
      </c>
      <c r="B446" s="26" t="s">
        <v>1803</v>
      </c>
      <c r="C446" s="27">
        <v>1</v>
      </c>
      <c r="D446" s="28">
        <v>0</v>
      </c>
      <c r="E446" s="28">
        <f>#N/A</f>
        <v>1</v>
      </c>
      <c r="F446" s="45" t="s">
        <v>1820</v>
      </c>
      <c r="G446" s="26" t="s">
        <v>834</v>
      </c>
      <c r="H446" s="26" t="s">
        <v>473</v>
      </c>
      <c r="I446" s="26" t="s">
        <v>97</v>
      </c>
      <c r="K446" s="89"/>
      <c r="L446" s="89"/>
      <c r="M446" s="89"/>
      <c r="N446" s="89"/>
      <c r="O446" s="89"/>
      <c r="P446" s="89"/>
      <c r="Q446" s="89"/>
      <c r="R446" s="89"/>
      <c r="S446" s="89"/>
      <c r="T446" s="89"/>
      <c r="U446" s="89"/>
      <c r="V446" s="89"/>
      <c r="W446" s="89"/>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row>
    <row r="447" spans="1:51" s="13" customFormat="1" ht="150">
      <c r="A447" s="24">
        <v>441</v>
      </c>
      <c r="B447" s="26" t="s">
        <v>1804</v>
      </c>
      <c r="C447" s="27">
        <v>1</v>
      </c>
      <c r="D447" s="28">
        <v>0</v>
      </c>
      <c r="E447" s="28">
        <f>#N/A</f>
        <v>1</v>
      </c>
      <c r="F447" s="45" t="s">
        <v>1820</v>
      </c>
      <c r="G447" s="26" t="s">
        <v>834</v>
      </c>
      <c r="H447" s="26" t="s">
        <v>473</v>
      </c>
      <c r="I447" s="26" t="s">
        <v>97</v>
      </c>
      <c r="K447" s="89"/>
      <c r="L447" s="89"/>
      <c r="M447" s="89"/>
      <c r="N447" s="89"/>
      <c r="O447" s="89"/>
      <c r="P447" s="89"/>
      <c r="Q447" s="89"/>
      <c r="R447" s="89"/>
      <c r="S447" s="89"/>
      <c r="T447" s="89"/>
      <c r="U447" s="89"/>
      <c r="V447" s="89"/>
      <c r="W447" s="89"/>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row>
    <row r="448" spans="1:51" s="13" customFormat="1" ht="150">
      <c r="A448" s="24">
        <v>442</v>
      </c>
      <c r="B448" s="26" t="s">
        <v>1805</v>
      </c>
      <c r="C448" s="27">
        <v>9</v>
      </c>
      <c r="D448" s="28">
        <v>0</v>
      </c>
      <c r="E448" s="28">
        <f>#N/A</f>
        <v>9</v>
      </c>
      <c r="F448" s="45" t="s">
        <v>1820</v>
      </c>
      <c r="G448" s="26" t="s">
        <v>834</v>
      </c>
      <c r="H448" s="26" t="s">
        <v>473</v>
      </c>
      <c r="I448" s="26" t="s">
        <v>97</v>
      </c>
      <c r="K448" s="89"/>
      <c r="L448" s="89"/>
      <c r="M448" s="89"/>
      <c r="N448" s="89"/>
      <c r="O448" s="89"/>
      <c r="P448" s="89"/>
      <c r="Q448" s="89"/>
      <c r="R448" s="89"/>
      <c r="S448" s="89"/>
      <c r="T448" s="89"/>
      <c r="U448" s="89"/>
      <c r="V448" s="89"/>
      <c r="W448" s="89"/>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row>
    <row r="449" spans="1:51" s="13" customFormat="1" ht="150">
      <c r="A449" s="24">
        <v>443</v>
      </c>
      <c r="B449" s="26" t="s">
        <v>1806</v>
      </c>
      <c r="C449" s="27">
        <v>1</v>
      </c>
      <c r="D449" s="28">
        <v>0</v>
      </c>
      <c r="E449" s="28">
        <f>#N/A</f>
        <v>1</v>
      </c>
      <c r="F449" s="45" t="s">
        <v>1820</v>
      </c>
      <c r="G449" s="26" t="s">
        <v>834</v>
      </c>
      <c r="H449" s="26" t="s">
        <v>473</v>
      </c>
      <c r="I449" s="26" t="s">
        <v>97</v>
      </c>
      <c r="K449" s="89"/>
      <c r="L449" s="89"/>
      <c r="M449" s="89"/>
      <c r="N449" s="89"/>
      <c r="O449" s="89"/>
      <c r="P449" s="89"/>
      <c r="Q449" s="89"/>
      <c r="R449" s="89"/>
      <c r="S449" s="89"/>
      <c r="T449" s="89"/>
      <c r="U449" s="89"/>
      <c r="V449" s="89"/>
      <c r="W449" s="89"/>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row>
    <row r="450" spans="1:51" s="13" customFormat="1" ht="150">
      <c r="A450" s="24">
        <v>444</v>
      </c>
      <c r="B450" s="26" t="s">
        <v>1807</v>
      </c>
      <c r="C450" s="27">
        <v>6</v>
      </c>
      <c r="D450" s="28">
        <v>0</v>
      </c>
      <c r="E450" s="28">
        <f>#N/A</f>
        <v>6</v>
      </c>
      <c r="F450" s="45" t="s">
        <v>1820</v>
      </c>
      <c r="G450" s="26" t="s">
        <v>834</v>
      </c>
      <c r="H450" s="26" t="s">
        <v>473</v>
      </c>
      <c r="I450" s="26" t="s">
        <v>97</v>
      </c>
      <c r="K450" s="89"/>
      <c r="L450" s="89"/>
      <c r="M450" s="89"/>
      <c r="N450" s="89"/>
      <c r="O450" s="89"/>
      <c r="P450" s="89"/>
      <c r="Q450" s="89"/>
      <c r="R450" s="89"/>
      <c r="S450" s="89"/>
      <c r="T450" s="89"/>
      <c r="U450" s="89"/>
      <c r="V450" s="89"/>
      <c r="W450" s="89"/>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row>
    <row r="451" spans="1:51" s="13" customFormat="1" ht="150">
      <c r="A451" s="24">
        <v>445</v>
      </c>
      <c r="B451" s="26" t="s">
        <v>1808</v>
      </c>
      <c r="C451" s="27">
        <v>2</v>
      </c>
      <c r="D451" s="28">
        <v>0</v>
      </c>
      <c r="E451" s="28">
        <f>#N/A</f>
        <v>2</v>
      </c>
      <c r="F451" s="45" t="s">
        <v>1820</v>
      </c>
      <c r="G451" s="26" t="s">
        <v>834</v>
      </c>
      <c r="H451" s="26" t="s">
        <v>473</v>
      </c>
      <c r="I451" s="26" t="s">
        <v>97</v>
      </c>
      <c r="K451" s="89"/>
      <c r="L451" s="89"/>
      <c r="M451" s="89"/>
      <c r="N451" s="89"/>
      <c r="O451" s="89"/>
      <c r="P451" s="89"/>
      <c r="Q451" s="89"/>
      <c r="R451" s="89"/>
      <c r="S451" s="89"/>
      <c r="T451" s="89"/>
      <c r="U451" s="89"/>
      <c r="V451" s="89"/>
      <c r="W451" s="89"/>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row>
    <row r="452" spans="1:51" s="13" customFormat="1" ht="93.75">
      <c r="A452" s="24">
        <v>446</v>
      </c>
      <c r="B452" s="26" t="s">
        <v>1821</v>
      </c>
      <c r="C452" s="27">
        <v>130000</v>
      </c>
      <c r="D452" s="28">
        <v>0</v>
      </c>
      <c r="E452" s="28">
        <f>#N/A</f>
        <v>130000</v>
      </c>
      <c r="F452" s="45" t="s">
        <v>1822</v>
      </c>
      <c r="G452" s="26" t="s">
        <v>834</v>
      </c>
      <c r="H452" s="26" t="s">
        <v>1353</v>
      </c>
      <c r="I452" s="26" t="s">
        <v>97</v>
      </c>
      <c r="K452" s="89"/>
      <c r="L452" s="89"/>
      <c r="M452" s="89"/>
      <c r="N452" s="89"/>
      <c r="O452" s="89"/>
      <c r="P452" s="89"/>
      <c r="Q452" s="89"/>
      <c r="R452" s="89"/>
      <c r="S452" s="89"/>
      <c r="T452" s="89"/>
      <c r="U452" s="89"/>
      <c r="V452" s="89"/>
      <c r="W452" s="89"/>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row>
    <row r="453" spans="1:51" s="13" customFormat="1" ht="93.75">
      <c r="A453" s="24">
        <v>447</v>
      </c>
      <c r="B453" s="26" t="s">
        <v>1823</v>
      </c>
      <c r="C453" s="27">
        <v>70000</v>
      </c>
      <c r="D453" s="28">
        <v>0</v>
      </c>
      <c r="E453" s="28">
        <f>#N/A</f>
        <v>70000</v>
      </c>
      <c r="F453" s="45" t="s">
        <v>1822</v>
      </c>
      <c r="G453" s="26" t="s">
        <v>834</v>
      </c>
      <c r="H453" s="26" t="s">
        <v>1353</v>
      </c>
      <c r="I453" s="26" t="s">
        <v>97</v>
      </c>
      <c r="K453" s="89"/>
      <c r="L453" s="89"/>
      <c r="M453" s="89"/>
      <c r="N453" s="89"/>
      <c r="O453" s="89"/>
      <c r="P453" s="89"/>
      <c r="Q453" s="89"/>
      <c r="R453" s="89"/>
      <c r="S453" s="89"/>
      <c r="T453" s="89"/>
      <c r="U453" s="89"/>
      <c r="V453" s="89"/>
      <c r="W453" s="89"/>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row>
    <row r="454" spans="1:51" s="13" customFormat="1" ht="168.75">
      <c r="A454" s="24">
        <v>448</v>
      </c>
      <c r="B454" s="26" t="s">
        <v>3044</v>
      </c>
      <c r="C454" s="27">
        <v>149950</v>
      </c>
      <c r="D454" s="28">
        <v>23325.68</v>
      </c>
      <c r="E454" s="28">
        <f>#N/A</f>
        <v>126624.32</v>
      </c>
      <c r="F454" s="45" t="s">
        <v>3043</v>
      </c>
      <c r="G454" s="26" t="s">
        <v>834</v>
      </c>
      <c r="H454" s="26" t="s">
        <v>473</v>
      </c>
      <c r="I454" s="26" t="s">
        <v>97</v>
      </c>
      <c r="K454" s="89"/>
      <c r="L454" s="89"/>
      <c r="M454" s="89"/>
      <c r="N454" s="89"/>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row>
    <row r="455" spans="1:51" s="13" customFormat="1" ht="168.75">
      <c r="A455" s="24">
        <v>449</v>
      </c>
      <c r="B455" s="26" t="s">
        <v>3045</v>
      </c>
      <c r="C455" s="27">
        <v>149950</v>
      </c>
      <c r="D455" s="28">
        <v>23325.68</v>
      </c>
      <c r="E455" s="28">
        <f>#N/A</f>
        <v>126624.32</v>
      </c>
      <c r="F455" s="45" t="s">
        <v>3043</v>
      </c>
      <c r="G455" s="26" t="s">
        <v>834</v>
      </c>
      <c r="H455" s="26" t="s">
        <v>473</v>
      </c>
      <c r="I455" s="26" t="s">
        <v>97</v>
      </c>
      <c r="K455" s="89"/>
      <c r="L455" s="89"/>
      <c r="M455" s="89"/>
      <c r="N455" s="89"/>
      <c r="O455" s="89"/>
      <c r="P455" s="89"/>
      <c r="Q455" s="89"/>
      <c r="R455" s="89"/>
      <c r="S455" s="89"/>
      <c r="T455" s="89"/>
      <c r="U455" s="89"/>
      <c r="V455" s="89"/>
      <c r="W455" s="89"/>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row>
    <row r="456" spans="1:51" s="13" customFormat="1" ht="93.75">
      <c r="A456" s="24">
        <v>450</v>
      </c>
      <c r="B456" s="26" t="s">
        <v>1824</v>
      </c>
      <c r="C456" s="27">
        <v>1050</v>
      </c>
      <c r="D456" s="28">
        <v>0</v>
      </c>
      <c r="E456" s="28">
        <f>#N/A</f>
        <v>1050</v>
      </c>
      <c r="F456" s="45" t="s">
        <v>1822</v>
      </c>
      <c r="G456" s="26" t="s">
        <v>834</v>
      </c>
      <c r="H456" s="26" t="s">
        <v>1353</v>
      </c>
      <c r="I456" s="26" t="s">
        <v>97</v>
      </c>
      <c r="K456" s="89"/>
      <c r="L456" s="89"/>
      <c r="M456" s="89"/>
      <c r="N456" s="89"/>
      <c r="O456" s="89"/>
      <c r="P456" s="89"/>
      <c r="Q456" s="89"/>
      <c r="R456" s="89"/>
      <c r="S456" s="89"/>
      <c r="T456" s="89"/>
      <c r="U456" s="89"/>
      <c r="V456" s="89"/>
      <c r="W456" s="89"/>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row>
    <row r="457" spans="1:51" s="13" customFormat="1" ht="93.75">
      <c r="A457" s="24">
        <v>451</v>
      </c>
      <c r="B457" s="26" t="s">
        <v>1825</v>
      </c>
      <c r="C457" s="27">
        <v>1650</v>
      </c>
      <c r="D457" s="28">
        <v>0</v>
      </c>
      <c r="E457" s="28">
        <f>#N/A</f>
        <v>1650</v>
      </c>
      <c r="F457" s="45" t="s">
        <v>1822</v>
      </c>
      <c r="G457" s="26" t="s">
        <v>834</v>
      </c>
      <c r="H457" s="26" t="s">
        <v>1353</v>
      </c>
      <c r="I457" s="26" t="s">
        <v>97</v>
      </c>
      <c r="K457" s="89"/>
      <c r="L457" s="89"/>
      <c r="M457" s="89"/>
      <c r="N457" s="89"/>
      <c r="O457" s="89"/>
      <c r="P457" s="89"/>
      <c r="Q457" s="89"/>
      <c r="R457" s="89"/>
      <c r="S457" s="89"/>
      <c r="T457" s="89"/>
      <c r="U457" s="89"/>
      <c r="V457" s="89"/>
      <c r="W457" s="89"/>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row>
    <row r="458" spans="1:51" s="13" customFormat="1" ht="150">
      <c r="A458" s="24">
        <v>452</v>
      </c>
      <c r="B458" s="26" t="s">
        <v>1828</v>
      </c>
      <c r="C458" s="27">
        <v>16240</v>
      </c>
      <c r="D458" s="28">
        <v>0</v>
      </c>
      <c r="E458" s="28">
        <f>#N/A</f>
        <v>16240</v>
      </c>
      <c r="F458" s="45" t="s">
        <v>1829</v>
      </c>
      <c r="G458" s="26" t="s">
        <v>834</v>
      </c>
      <c r="H458" s="26" t="s">
        <v>500</v>
      </c>
      <c r="I458" s="26" t="s">
        <v>97</v>
      </c>
      <c r="K458" s="89"/>
      <c r="L458" s="89"/>
      <c r="M458" s="89"/>
      <c r="N458" s="89"/>
      <c r="O458" s="89"/>
      <c r="P458" s="89"/>
      <c r="Q458" s="89"/>
      <c r="R458" s="89"/>
      <c r="S458" s="89"/>
      <c r="T458" s="89"/>
      <c r="U458" s="89"/>
      <c r="V458" s="89"/>
      <c r="W458" s="89"/>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row>
    <row r="459" spans="1:9" ht="93.75">
      <c r="A459" s="24">
        <v>453</v>
      </c>
      <c r="B459" s="26" t="s">
        <v>1830</v>
      </c>
      <c r="C459" s="27">
        <v>13750</v>
      </c>
      <c r="D459" s="28">
        <v>0</v>
      </c>
      <c r="E459" s="28">
        <f>#N/A</f>
        <v>13750</v>
      </c>
      <c r="F459" s="45" t="s">
        <v>2477</v>
      </c>
      <c r="G459" s="26" t="s">
        <v>834</v>
      </c>
      <c r="H459" s="26" t="s">
        <v>1353</v>
      </c>
      <c r="I459" s="26" t="s">
        <v>97</v>
      </c>
    </row>
    <row r="460" spans="1:51" s="13" customFormat="1" ht="93.75">
      <c r="A460" s="24">
        <v>454</v>
      </c>
      <c r="B460" s="26" t="s">
        <v>1831</v>
      </c>
      <c r="C460" s="27">
        <v>31875</v>
      </c>
      <c r="D460" s="28">
        <v>0</v>
      </c>
      <c r="E460" s="28">
        <f>#N/A</f>
        <v>31875</v>
      </c>
      <c r="F460" s="45" t="s">
        <v>2477</v>
      </c>
      <c r="G460" s="26" t="s">
        <v>834</v>
      </c>
      <c r="H460" s="26" t="s">
        <v>1353</v>
      </c>
      <c r="I460" s="26" t="s">
        <v>97</v>
      </c>
      <c r="K460" s="89"/>
      <c r="L460" s="89"/>
      <c r="M460" s="89"/>
      <c r="N460" s="89"/>
      <c r="O460" s="89"/>
      <c r="P460" s="89"/>
      <c r="Q460" s="89"/>
      <c r="R460" s="89"/>
      <c r="S460" s="89"/>
      <c r="T460" s="89"/>
      <c r="U460" s="89"/>
      <c r="V460" s="89"/>
      <c r="W460" s="89"/>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row>
    <row r="461" spans="1:51" s="13" customFormat="1" ht="93.75">
      <c r="A461" s="24">
        <v>455</v>
      </c>
      <c r="B461" s="26" t="s">
        <v>1832</v>
      </c>
      <c r="C461" s="27">
        <v>24375</v>
      </c>
      <c r="D461" s="28">
        <v>0</v>
      </c>
      <c r="E461" s="28">
        <f>#N/A</f>
        <v>24375</v>
      </c>
      <c r="F461" s="45" t="s">
        <v>2477</v>
      </c>
      <c r="G461" s="26" t="s">
        <v>834</v>
      </c>
      <c r="H461" s="26" t="s">
        <v>1353</v>
      </c>
      <c r="I461" s="26" t="s">
        <v>97</v>
      </c>
      <c r="K461" s="89"/>
      <c r="L461" s="89"/>
      <c r="M461" s="89"/>
      <c r="N461" s="89"/>
      <c r="O461" s="89"/>
      <c r="P461" s="89"/>
      <c r="Q461" s="89"/>
      <c r="R461" s="89"/>
      <c r="S461" s="89"/>
      <c r="T461" s="89"/>
      <c r="U461" s="89"/>
      <c r="V461" s="89"/>
      <c r="W461" s="89"/>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row>
    <row r="462" spans="1:51" s="13" customFormat="1" ht="93.75">
      <c r="A462" s="24">
        <v>456</v>
      </c>
      <c r="B462" s="26" t="s">
        <v>1833</v>
      </c>
      <c r="C462" s="27">
        <v>10625</v>
      </c>
      <c r="D462" s="28">
        <v>0</v>
      </c>
      <c r="E462" s="28">
        <f>#N/A</f>
        <v>10625</v>
      </c>
      <c r="F462" s="45" t="s">
        <v>2477</v>
      </c>
      <c r="G462" s="26" t="s">
        <v>834</v>
      </c>
      <c r="H462" s="26" t="s">
        <v>1353</v>
      </c>
      <c r="I462" s="26" t="s">
        <v>97</v>
      </c>
      <c r="K462" s="89"/>
      <c r="L462" s="89"/>
      <c r="M462" s="89"/>
      <c r="N462" s="89"/>
      <c r="O462" s="89"/>
      <c r="P462" s="89"/>
      <c r="Q462" s="89"/>
      <c r="R462" s="89"/>
      <c r="S462" s="89"/>
      <c r="T462" s="89"/>
      <c r="U462" s="89"/>
      <c r="V462" s="89"/>
      <c r="W462" s="89"/>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row>
    <row r="463" spans="1:51" s="13" customFormat="1" ht="187.5">
      <c r="A463" s="24">
        <v>457</v>
      </c>
      <c r="B463" s="26" t="s">
        <v>3046</v>
      </c>
      <c r="C463" s="27">
        <v>149950</v>
      </c>
      <c r="D463" s="28">
        <v>24158.74</v>
      </c>
      <c r="E463" s="28">
        <f>#N/A</f>
        <v>125791.26</v>
      </c>
      <c r="F463" s="45" t="s">
        <v>3047</v>
      </c>
      <c r="G463" s="26" t="s">
        <v>834</v>
      </c>
      <c r="H463" s="26" t="s">
        <v>473</v>
      </c>
      <c r="I463" s="26" t="s">
        <v>97</v>
      </c>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row>
    <row r="464" spans="1:51" s="13" customFormat="1" ht="187.5">
      <c r="A464" s="24">
        <v>458</v>
      </c>
      <c r="B464" s="26" t="s">
        <v>3048</v>
      </c>
      <c r="C464" s="27">
        <v>149950</v>
      </c>
      <c r="D464" s="28">
        <v>24158.74</v>
      </c>
      <c r="E464" s="28">
        <f>#N/A</f>
        <v>125791.26</v>
      </c>
      <c r="F464" s="45" t="s">
        <v>3047</v>
      </c>
      <c r="G464" s="26" t="s">
        <v>834</v>
      </c>
      <c r="H464" s="26" t="s">
        <v>473</v>
      </c>
      <c r="I464" s="26" t="s">
        <v>97</v>
      </c>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row>
    <row r="465" spans="1:51" s="13" customFormat="1" ht="93.75">
      <c r="A465" s="24">
        <v>459</v>
      </c>
      <c r="B465" s="26" t="s">
        <v>1834</v>
      </c>
      <c r="C465" s="27">
        <v>90000</v>
      </c>
      <c r="D465" s="28">
        <v>0</v>
      </c>
      <c r="E465" s="28">
        <f>#N/A</f>
        <v>90000</v>
      </c>
      <c r="F465" s="45" t="s">
        <v>2477</v>
      </c>
      <c r="G465" s="26" t="s">
        <v>834</v>
      </c>
      <c r="H465" s="26" t="s">
        <v>1353</v>
      </c>
      <c r="I465" s="26" t="s">
        <v>97</v>
      </c>
      <c r="K465" s="89"/>
      <c r="L465" s="89"/>
      <c r="M465" s="89"/>
      <c r="N465" s="89"/>
      <c r="O465" s="89"/>
      <c r="P465" s="89"/>
      <c r="Q465" s="89"/>
      <c r="R465" s="89"/>
      <c r="S465" s="89"/>
      <c r="T465" s="89"/>
      <c r="U465" s="89"/>
      <c r="V465" s="89"/>
      <c r="W465" s="89"/>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row>
    <row r="466" spans="1:9" ht="187.5">
      <c r="A466" s="24">
        <v>460</v>
      </c>
      <c r="B466" s="26" t="s">
        <v>2183</v>
      </c>
      <c r="C466" s="27">
        <v>193913</v>
      </c>
      <c r="D466" s="28">
        <v>0</v>
      </c>
      <c r="E466" s="28">
        <f>#N/A</f>
        <v>193913</v>
      </c>
      <c r="F466" s="45" t="s">
        <v>2478</v>
      </c>
      <c r="G466" s="26" t="s">
        <v>834</v>
      </c>
      <c r="H466" s="26" t="s">
        <v>473</v>
      </c>
      <c r="I466" s="26" t="s">
        <v>97</v>
      </c>
    </row>
    <row r="467" spans="1:51" s="13" customFormat="1" ht="93.75">
      <c r="A467" s="24">
        <v>461</v>
      </c>
      <c r="B467" s="26" t="s">
        <v>1835</v>
      </c>
      <c r="C467" s="27">
        <v>116097</v>
      </c>
      <c r="D467" s="28">
        <v>0</v>
      </c>
      <c r="E467" s="28">
        <f>#N/A</f>
        <v>116097</v>
      </c>
      <c r="F467" s="45" t="s">
        <v>2479</v>
      </c>
      <c r="G467" s="26" t="s">
        <v>834</v>
      </c>
      <c r="H467" s="26" t="s">
        <v>1353</v>
      </c>
      <c r="I467" s="26" t="s">
        <v>97</v>
      </c>
      <c r="K467" s="89"/>
      <c r="L467" s="89"/>
      <c r="M467" s="89"/>
      <c r="N467" s="89"/>
      <c r="O467" s="89"/>
      <c r="P467" s="89"/>
      <c r="Q467" s="89"/>
      <c r="R467" s="89"/>
      <c r="S467" s="89"/>
      <c r="T467" s="89"/>
      <c r="U467" s="89"/>
      <c r="V467" s="89"/>
      <c r="W467" s="89"/>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row>
    <row r="468" spans="1:51" s="13" customFormat="1" ht="93.75">
      <c r="A468" s="24">
        <v>462</v>
      </c>
      <c r="B468" s="26" t="s">
        <v>1836</v>
      </c>
      <c r="C468" s="27">
        <v>12301</v>
      </c>
      <c r="D468" s="28">
        <v>0</v>
      </c>
      <c r="E468" s="28">
        <f>#N/A</f>
        <v>12301</v>
      </c>
      <c r="F468" s="45" t="s">
        <v>2479</v>
      </c>
      <c r="G468" s="26" t="s">
        <v>834</v>
      </c>
      <c r="H468" s="26" t="s">
        <v>1353</v>
      </c>
      <c r="I468" s="26" t="s">
        <v>97</v>
      </c>
      <c r="K468" s="89"/>
      <c r="L468" s="89"/>
      <c r="M468" s="89"/>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row>
    <row r="469" spans="1:51" s="13" customFormat="1" ht="93.75">
      <c r="A469" s="24">
        <v>463</v>
      </c>
      <c r="B469" s="26" t="s">
        <v>1837</v>
      </c>
      <c r="C469" s="27">
        <v>135809</v>
      </c>
      <c r="D469" s="28">
        <v>0</v>
      </c>
      <c r="E469" s="28">
        <f>#N/A</f>
        <v>135809</v>
      </c>
      <c r="F469" s="45" t="s">
        <v>2479</v>
      </c>
      <c r="G469" s="26" t="s">
        <v>834</v>
      </c>
      <c r="H469" s="26" t="s">
        <v>1353</v>
      </c>
      <c r="I469" s="26" t="s">
        <v>97</v>
      </c>
      <c r="K469" s="89"/>
      <c r="L469" s="89"/>
      <c r="M469" s="89"/>
      <c r="N469" s="89"/>
      <c r="O469" s="89"/>
      <c r="P469" s="89"/>
      <c r="Q469" s="89"/>
      <c r="R469" s="89"/>
      <c r="S469" s="89"/>
      <c r="T469" s="89"/>
      <c r="U469" s="89"/>
      <c r="V469" s="89"/>
      <c r="W469" s="89"/>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row>
    <row r="470" spans="1:51" s="13" customFormat="1" ht="187.5">
      <c r="A470" s="24">
        <v>464</v>
      </c>
      <c r="B470" s="26" t="s">
        <v>2630</v>
      </c>
      <c r="C470" s="27">
        <v>123155.39</v>
      </c>
      <c r="D470" s="28">
        <v>15042.4</v>
      </c>
      <c r="E470" s="28">
        <f>#N/A</f>
        <v>108112.99</v>
      </c>
      <c r="F470" s="45" t="s">
        <v>2631</v>
      </c>
      <c r="G470" s="26" t="s">
        <v>834</v>
      </c>
      <c r="H470" s="26" t="s">
        <v>473</v>
      </c>
      <c r="I470" s="26" t="s">
        <v>97</v>
      </c>
      <c r="K470" s="89"/>
      <c r="L470" s="89"/>
      <c r="M470" s="89"/>
      <c r="N470" s="89"/>
      <c r="O470" s="89"/>
      <c r="P470" s="89"/>
      <c r="Q470" s="89"/>
      <c r="R470" s="89"/>
      <c r="S470" s="89"/>
      <c r="T470" s="89"/>
      <c r="U470" s="89"/>
      <c r="V470" s="89"/>
      <c r="W470" s="89"/>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row>
    <row r="471" spans="1:51" s="13" customFormat="1" ht="187.5">
      <c r="A471" s="24">
        <v>465</v>
      </c>
      <c r="B471" s="26" t="s">
        <v>2632</v>
      </c>
      <c r="C471" s="27">
        <v>123155.39</v>
      </c>
      <c r="D471" s="28">
        <v>15052.4</v>
      </c>
      <c r="E471" s="28">
        <f>#N/A</f>
        <v>108102.99</v>
      </c>
      <c r="F471" s="45" t="s">
        <v>2631</v>
      </c>
      <c r="G471" s="26" t="s">
        <v>834</v>
      </c>
      <c r="H471" s="26" t="s">
        <v>473</v>
      </c>
      <c r="I471" s="26" t="s">
        <v>97</v>
      </c>
      <c r="K471" s="89"/>
      <c r="L471" s="89"/>
      <c r="M471" s="89"/>
      <c r="N471" s="89"/>
      <c r="O471" s="89"/>
      <c r="P471" s="89"/>
      <c r="Q471" s="89"/>
      <c r="R471" s="89"/>
      <c r="S471" s="89"/>
      <c r="T471" s="89"/>
      <c r="U471" s="89"/>
      <c r="V471" s="89"/>
      <c r="W471" s="89"/>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row>
    <row r="472" spans="1:51" s="13" customFormat="1" ht="187.5">
      <c r="A472" s="24">
        <v>466</v>
      </c>
      <c r="B472" s="26" t="s">
        <v>2633</v>
      </c>
      <c r="C472" s="27">
        <v>123155.39</v>
      </c>
      <c r="D472" s="28">
        <v>15052.4</v>
      </c>
      <c r="E472" s="28">
        <f>SUM(C472-D472)</f>
        <v>108102.99</v>
      </c>
      <c r="F472" s="45" t="s">
        <v>2631</v>
      </c>
      <c r="G472" s="26" t="s">
        <v>834</v>
      </c>
      <c r="H472" s="26" t="s">
        <v>473</v>
      </c>
      <c r="I472" s="26" t="s">
        <v>97</v>
      </c>
      <c r="K472" s="89"/>
      <c r="L472" s="89"/>
      <c r="M472" s="89"/>
      <c r="N472" s="89"/>
      <c r="O472" s="89"/>
      <c r="P472" s="89"/>
      <c r="Q472" s="89"/>
      <c r="R472" s="89"/>
      <c r="S472" s="89"/>
      <c r="T472" s="89"/>
      <c r="U472" s="89"/>
      <c r="V472" s="89"/>
      <c r="W472" s="89"/>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row>
    <row r="473" spans="1:51" s="13" customFormat="1" ht="187.5">
      <c r="A473" s="24">
        <v>467</v>
      </c>
      <c r="B473" s="26" t="s">
        <v>2634</v>
      </c>
      <c r="C473" s="27">
        <v>123155.39</v>
      </c>
      <c r="D473" s="28">
        <v>15052.4</v>
      </c>
      <c r="E473" s="28">
        <f>SUM(C473-D473)</f>
        <v>108102.99</v>
      </c>
      <c r="F473" s="45" t="s">
        <v>2631</v>
      </c>
      <c r="G473" s="26" t="s">
        <v>834</v>
      </c>
      <c r="H473" s="26" t="s">
        <v>473</v>
      </c>
      <c r="I473" s="26" t="s">
        <v>97</v>
      </c>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row>
    <row r="474" spans="1:51" s="13" customFormat="1" ht="187.5">
      <c r="A474" s="24">
        <v>468</v>
      </c>
      <c r="B474" s="26" t="s">
        <v>2635</v>
      </c>
      <c r="C474" s="27">
        <v>123155.39</v>
      </c>
      <c r="D474" s="28">
        <v>15052.4</v>
      </c>
      <c r="E474" s="28">
        <f>SUM(C474-D474)</f>
        <v>108102.99</v>
      </c>
      <c r="F474" s="45" t="s">
        <v>2631</v>
      </c>
      <c r="G474" s="26" t="s">
        <v>834</v>
      </c>
      <c r="H474" s="26" t="s">
        <v>473</v>
      </c>
      <c r="I474" s="26" t="s">
        <v>97</v>
      </c>
      <c r="K474" s="89"/>
      <c r="L474" s="89"/>
      <c r="M474" s="89"/>
      <c r="N474" s="89"/>
      <c r="O474" s="89"/>
      <c r="P474" s="89"/>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row>
    <row r="475" spans="1:51" s="13" customFormat="1" ht="187.5">
      <c r="A475" s="24">
        <v>469</v>
      </c>
      <c r="B475" s="26" t="s">
        <v>2636</v>
      </c>
      <c r="C475" s="27">
        <v>123155.39</v>
      </c>
      <c r="D475" s="28">
        <v>15052.4</v>
      </c>
      <c r="E475" s="28">
        <f>SUM(C475-D475)</f>
        <v>108102.99</v>
      </c>
      <c r="F475" s="45" t="s">
        <v>2631</v>
      </c>
      <c r="G475" s="26" t="s">
        <v>834</v>
      </c>
      <c r="H475" s="26" t="s">
        <v>473</v>
      </c>
      <c r="I475" s="26" t="s">
        <v>97</v>
      </c>
      <c r="K475" s="89"/>
      <c r="L475" s="89"/>
      <c r="M475" s="89"/>
      <c r="N475" s="89"/>
      <c r="O475" s="89"/>
      <c r="P475" s="89"/>
      <c r="Q475" s="89"/>
      <c r="R475" s="89"/>
      <c r="S475" s="89"/>
      <c r="T475" s="89"/>
      <c r="U475" s="89"/>
      <c r="V475" s="89"/>
      <c r="W475" s="89"/>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row>
    <row r="476" spans="1:51" s="13" customFormat="1" ht="187.5">
      <c r="A476" s="24">
        <v>470</v>
      </c>
      <c r="B476" s="26" t="s">
        <v>2637</v>
      </c>
      <c r="C476" s="27">
        <v>123155.39</v>
      </c>
      <c r="D476" s="28">
        <v>15052.4</v>
      </c>
      <c r="E476" s="28">
        <f>#N/A</f>
        <v>108102.99</v>
      </c>
      <c r="F476" s="45" t="s">
        <v>2631</v>
      </c>
      <c r="G476" s="26" t="s">
        <v>834</v>
      </c>
      <c r="H476" s="26" t="s">
        <v>473</v>
      </c>
      <c r="I476" s="26" t="s">
        <v>97</v>
      </c>
      <c r="K476" s="89"/>
      <c r="L476" s="89"/>
      <c r="M476" s="89"/>
      <c r="N476" s="89"/>
      <c r="O476" s="89"/>
      <c r="P476" s="89"/>
      <c r="Q476" s="89"/>
      <c r="R476" s="89"/>
      <c r="S476" s="89"/>
      <c r="T476" s="89"/>
      <c r="U476" s="89"/>
      <c r="V476" s="89"/>
      <c r="W476" s="89"/>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row>
    <row r="477" spans="1:51" s="13" customFormat="1" ht="187.5">
      <c r="A477" s="24">
        <v>471</v>
      </c>
      <c r="B477" s="26" t="s">
        <v>2638</v>
      </c>
      <c r="C477" s="27">
        <v>123155.39</v>
      </c>
      <c r="D477" s="28">
        <v>15052.4</v>
      </c>
      <c r="E477" s="28">
        <f>#N/A</f>
        <v>108102.99</v>
      </c>
      <c r="F477" s="45" t="s">
        <v>2631</v>
      </c>
      <c r="G477" s="26" t="s">
        <v>834</v>
      </c>
      <c r="H477" s="26" t="s">
        <v>473</v>
      </c>
      <c r="I477" s="26" t="s">
        <v>97</v>
      </c>
      <c r="K477" s="89"/>
      <c r="L477" s="89"/>
      <c r="M477" s="89"/>
      <c r="N477" s="89"/>
      <c r="O477" s="89"/>
      <c r="P477" s="89"/>
      <c r="Q477" s="89"/>
      <c r="R477" s="89"/>
      <c r="S477" s="89"/>
      <c r="T477" s="89"/>
      <c r="U477" s="89"/>
      <c r="V477" s="89"/>
      <c r="W477" s="89"/>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row>
    <row r="478" spans="1:51" s="13" customFormat="1" ht="187.5">
      <c r="A478" s="24">
        <v>472</v>
      </c>
      <c r="B478" s="26" t="s">
        <v>2639</v>
      </c>
      <c r="C478" s="27">
        <v>123155.39</v>
      </c>
      <c r="D478" s="28">
        <v>15052.4</v>
      </c>
      <c r="E478" s="28">
        <f>#N/A</f>
        <v>108102.99</v>
      </c>
      <c r="F478" s="45" t="s">
        <v>2631</v>
      </c>
      <c r="G478" s="26" t="s">
        <v>834</v>
      </c>
      <c r="H478" s="26" t="s">
        <v>473</v>
      </c>
      <c r="I478" s="26" t="s">
        <v>97</v>
      </c>
      <c r="K478" s="89"/>
      <c r="L478" s="89"/>
      <c r="M478" s="89"/>
      <c r="N478" s="89"/>
      <c r="O478" s="89"/>
      <c r="P478" s="89"/>
      <c r="Q478" s="89"/>
      <c r="R478" s="89"/>
      <c r="S478" s="89"/>
      <c r="T478" s="89"/>
      <c r="U478" s="89"/>
      <c r="V478" s="89"/>
      <c r="W478" s="89"/>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row>
    <row r="479" spans="1:51" s="13" customFormat="1" ht="187.5">
      <c r="A479" s="24">
        <v>473</v>
      </c>
      <c r="B479" s="26" t="s">
        <v>2640</v>
      </c>
      <c r="C479" s="27">
        <v>123155.39</v>
      </c>
      <c r="D479" s="28">
        <v>14548.6</v>
      </c>
      <c r="E479" s="28">
        <f>#N/A</f>
        <v>108606.79</v>
      </c>
      <c r="F479" s="45" t="s">
        <v>2631</v>
      </c>
      <c r="G479" s="26" t="s">
        <v>834</v>
      </c>
      <c r="H479" s="26" t="s">
        <v>473</v>
      </c>
      <c r="I479" s="26" t="s">
        <v>97</v>
      </c>
      <c r="K479" s="89"/>
      <c r="L479" s="89"/>
      <c r="M479" s="89"/>
      <c r="N479" s="89"/>
      <c r="O479" s="89"/>
      <c r="P479" s="89"/>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row>
    <row r="480" spans="1:51" s="13" customFormat="1" ht="187.5">
      <c r="A480" s="24">
        <v>474</v>
      </c>
      <c r="B480" s="26" t="s">
        <v>2641</v>
      </c>
      <c r="C480" s="27">
        <v>131933.45</v>
      </c>
      <c r="D480" s="28">
        <v>16125.12</v>
      </c>
      <c r="E480" s="28">
        <f>#N/A</f>
        <v>115808.33000000002</v>
      </c>
      <c r="F480" s="45" t="s">
        <v>2631</v>
      </c>
      <c r="G480" s="26" t="s">
        <v>834</v>
      </c>
      <c r="H480" s="26" t="s">
        <v>473</v>
      </c>
      <c r="I480" s="26" t="s">
        <v>97</v>
      </c>
      <c r="K480" s="89"/>
      <c r="L480" s="89"/>
      <c r="M480" s="89"/>
      <c r="N480" s="89"/>
      <c r="O480" s="89"/>
      <c r="P480" s="89"/>
      <c r="Q480" s="89"/>
      <c r="R480" s="89"/>
      <c r="S480" s="89"/>
      <c r="T480" s="89"/>
      <c r="U480" s="89"/>
      <c r="V480" s="89"/>
      <c r="W480" s="89"/>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row>
    <row r="481" spans="1:51" s="13" customFormat="1" ht="187.5">
      <c r="A481" s="24">
        <v>475</v>
      </c>
      <c r="B481" s="26" t="s">
        <v>2642</v>
      </c>
      <c r="C481" s="27">
        <v>131933.45</v>
      </c>
      <c r="D481" s="28">
        <v>16125.12</v>
      </c>
      <c r="E481" s="28">
        <f>#N/A</f>
        <v>115808.33000000002</v>
      </c>
      <c r="F481" s="45" t="s">
        <v>2631</v>
      </c>
      <c r="G481" s="26" t="s">
        <v>834</v>
      </c>
      <c r="H481" s="26" t="s">
        <v>473</v>
      </c>
      <c r="I481" s="26" t="s">
        <v>97</v>
      </c>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row>
    <row r="482" spans="1:51" s="13" customFormat="1" ht="243.75">
      <c r="A482" s="24">
        <v>476</v>
      </c>
      <c r="B482" s="26" t="s">
        <v>1838</v>
      </c>
      <c r="C482" s="27">
        <v>483500</v>
      </c>
      <c r="D482" s="28">
        <v>0</v>
      </c>
      <c r="E482" s="28">
        <f>#N/A</f>
        <v>483500</v>
      </c>
      <c r="F482" s="45" t="s">
        <v>2480</v>
      </c>
      <c r="G482" s="26" t="s">
        <v>834</v>
      </c>
      <c r="H482" s="26" t="s">
        <v>473</v>
      </c>
      <c r="I482" s="26" t="s">
        <v>97</v>
      </c>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row>
    <row r="483" spans="1:51" s="13" customFormat="1" ht="187.5">
      <c r="A483" s="24">
        <v>477</v>
      </c>
      <c r="B483" s="26" t="s">
        <v>2184</v>
      </c>
      <c r="C483" s="27">
        <v>25875</v>
      </c>
      <c r="D483" s="28">
        <v>0</v>
      </c>
      <c r="E483" s="28">
        <f>#N/A</f>
        <v>25875</v>
      </c>
      <c r="F483" s="29" t="s">
        <v>2478</v>
      </c>
      <c r="G483" s="26" t="s">
        <v>834</v>
      </c>
      <c r="H483" s="26" t="s">
        <v>473</v>
      </c>
      <c r="I483" s="26" t="s">
        <v>97</v>
      </c>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row>
    <row r="484" spans="1:51" s="13" customFormat="1" ht="187.5">
      <c r="A484" s="24">
        <v>478</v>
      </c>
      <c r="B484" s="26" t="s">
        <v>2185</v>
      </c>
      <c r="C484" s="27">
        <v>179930</v>
      </c>
      <c r="D484" s="28">
        <v>0</v>
      </c>
      <c r="E484" s="28">
        <f>#N/A</f>
        <v>179930</v>
      </c>
      <c r="F484" s="29" t="s">
        <v>2478</v>
      </c>
      <c r="G484" s="26" t="s">
        <v>834</v>
      </c>
      <c r="H484" s="26" t="s">
        <v>473</v>
      </c>
      <c r="I484" s="26" t="s">
        <v>97</v>
      </c>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row>
    <row r="485" spans="1:51" s="13" customFormat="1" ht="187.5">
      <c r="A485" s="24">
        <v>479</v>
      </c>
      <c r="B485" s="26" t="s">
        <v>2186</v>
      </c>
      <c r="C485" s="27">
        <v>20877</v>
      </c>
      <c r="D485" s="28">
        <v>0</v>
      </c>
      <c r="E485" s="28">
        <f>#N/A</f>
        <v>20877</v>
      </c>
      <c r="F485" s="29" t="s">
        <v>2478</v>
      </c>
      <c r="G485" s="26" t="s">
        <v>834</v>
      </c>
      <c r="H485" s="26" t="s">
        <v>473</v>
      </c>
      <c r="I485" s="26" t="s">
        <v>97</v>
      </c>
      <c r="K485" s="89"/>
      <c r="L485" s="89"/>
      <c r="M485" s="89"/>
      <c r="N485" s="89"/>
      <c r="O485" s="89"/>
      <c r="P485" s="89"/>
      <c r="Q485" s="89"/>
      <c r="R485" s="89"/>
      <c r="S485" s="89"/>
      <c r="T485" s="89"/>
      <c r="U485" s="89"/>
      <c r="V485" s="89"/>
      <c r="W485" s="89"/>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row>
    <row r="486" spans="1:51" s="13" customFormat="1" ht="187.5">
      <c r="A486" s="24">
        <v>480</v>
      </c>
      <c r="B486" s="26" t="s">
        <v>2187</v>
      </c>
      <c r="C486" s="27">
        <v>51520</v>
      </c>
      <c r="D486" s="28">
        <v>0</v>
      </c>
      <c r="E486" s="28">
        <f>#N/A</f>
        <v>51520</v>
      </c>
      <c r="F486" s="29" t="s">
        <v>2478</v>
      </c>
      <c r="G486" s="26" t="s">
        <v>834</v>
      </c>
      <c r="H486" s="26" t="s">
        <v>473</v>
      </c>
      <c r="I486" s="26" t="s">
        <v>97</v>
      </c>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row>
    <row r="487" spans="1:51" s="13" customFormat="1" ht="187.5">
      <c r="A487" s="24">
        <v>481</v>
      </c>
      <c r="B487" s="26" t="s">
        <v>1869</v>
      </c>
      <c r="C487" s="27">
        <v>149950</v>
      </c>
      <c r="D487" s="28">
        <v>20826.5</v>
      </c>
      <c r="E487" s="28">
        <f>SUM(C487-D487)</f>
        <v>129123.5</v>
      </c>
      <c r="F487" s="45" t="s">
        <v>3049</v>
      </c>
      <c r="G487" s="26" t="s">
        <v>834</v>
      </c>
      <c r="H487" s="26" t="s">
        <v>473</v>
      </c>
      <c r="I487" s="26" t="s">
        <v>97</v>
      </c>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row>
    <row r="488" spans="1:51" s="13" customFormat="1" ht="187.5">
      <c r="A488" s="24">
        <v>482</v>
      </c>
      <c r="B488" s="26" t="s">
        <v>1870</v>
      </c>
      <c r="C488" s="27">
        <v>149950</v>
      </c>
      <c r="D488" s="28">
        <v>20826.5</v>
      </c>
      <c r="E488" s="28">
        <f>SUM(C488-D488)</f>
        <v>129123.5</v>
      </c>
      <c r="F488" s="45" t="s">
        <v>3049</v>
      </c>
      <c r="G488" s="26" t="s">
        <v>834</v>
      </c>
      <c r="H488" s="26" t="s">
        <v>473</v>
      </c>
      <c r="I488" s="26" t="s">
        <v>97</v>
      </c>
      <c r="K488" s="89"/>
      <c r="L488" s="89"/>
      <c r="M488" s="89"/>
      <c r="N488" s="89"/>
      <c r="O488" s="89"/>
      <c r="P488" s="89"/>
      <c r="Q488" s="89"/>
      <c r="R488" s="89"/>
      <c r="S488" s="89"/>
      <c r="T488" s="89"/>
      <c r="U488" s="89"/>
      <c r="V488" s="89"/>
      <c r="W488" s="89"/>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row>
    <row r="489" spans="1:51" s="13" customFormat="1" ht="168.75">
      <c r="A489" s="24">
        <v>483</v>
      </c>
      <c r="B489" s="26" t="s">
        <v>2004</v>
      </c>
      <c r="C489" s="27">
        <v>2000</v>
      </c>
      <c r="D489" s="28">
        <v>0</v>
      </c>
      <c r="E489" s="28">
        <f>SUM(C489-D489)</f>
        <v>2000</v>
      </c>
      <c r="F489" s="45" t="s">
        <v>2482</v>
      </c>
      <c r="G489" s="26" t="s">
        <v>834</v>
      </c>
      <c r="H489" s="26" t="s">
        <v>1993</v>
      </c>
      <c r="I489" s="26" t="s">
        <v>97</v>
      </c>
      <c r="K489" s="89"/>
      <c r="L489" s="89"/>
      <c r="M489" s="89"/>
      <c r="N489" s="89"/>
      <c r="O489" s="89"/>
      <c r="P489" s="89"/>
      <c r="Q489" s="89"/>
      <c r="R489" s="89"/>
      <c r="S489" s="89"/>
      <c r="T489" s="89"/>
      <c r="U489" s="89"/>
      <c r="V489" s="89"/>
      <c r="W489" s="89"/>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row>
    <row r="490" spans="1:51" s="13" customFormat="1" ht="168.75">
      <c r="A490" s="24">
        <v>484</v>
      </c>
      <c r="B490" s="26" t="s">
        <v>2003</v>
      </c>
      <c r="C490" s="27">
        <v>2000</v>
      </c>
      <c r="D490" s="28">
        <v>0</v>
      </c>
      <c r="E490" s="28">
        <f>SUM(C490-D490)</f>
        <v>2000</v>
      </c>
      <c r="F490" s="45" t="s">
        <v>2482</v>
      </c>
      <c r="G490" s="26" t="s">
        <v>834</v>
      </c>
      <c r="H490" s="26" t="s">
        <v>1994</v>
      </c>
      <c r="I490" s="26" t="s">
        <v>97</v>
      </c>
      <c r="K490" s="89"/>
      <c r="L490" s="89"/>
      <c r="M490" s="89"/>
      <c r="N490" s="89"/>
      <c r="O490" s="89"/>
      <c r="P490" s="89"/>
      <c r="Q490" s="89"/>
      <c r="R490" s="89"/>
      <c r="S490" s="89"/>
      <c r="T490" s="89"/>
      <c r="U490" s="89"/>
      <c r="V490" s="89"/>
      <c r="W490" s="89"/>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row>
    <row r="491" spans="1:51" s="13" customFormat="1" ht="168.75">
      <c r="A491" s="24">
        <v>485</v>
      </c>
      <c r="B491" s="26" t="s">
        <v>2002</v>
      </c>
      <c r="C491" s="27">
        <v>8000</v>
      </c>
      <c r="D491" s="28">
        <v>0</v>
      </c>
      <c r="E491" s="28">
        <f>SUM(C491-D491)</f>
        <v>8000</v>
      </c>
      <c r="F491" s="45" t="s">
        <v>2482</v>
      </c>
      <c r="G491" s="26" t="s">
        <v>834</v>
      </c>
      <c r="H491" s="26" t="s">
        <v>1994</v>
      </c>
      <c r="I491" s="26" t="s">
        <v>97</v>
      </c>
      <c r="K491" s="89"/>
      <c r="L491" s="89"/>
      <c r="M491" s="89"/>
      <c r="N491" s="89"/>
      <c r="O491" s="89"/>
      <c r="P491" s="89"/>
      <c r="Q491" s="89"/>
      <c r="R491" s="89"/>
      <c r="S491" s="89"/>
      <c r="T491" s="89"/>
      <c r="U491" s="89"/>
      <c r="V491" s="89"/>
      <c r="W491" s="89"/>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row>
    <row r="492" spans="1:51" s="13" customFormat="1" ht="168.75">
      <c r="A492" s="24">
        <v>486</v>
      </c>
      <c r="B492" s="26" t="s">
        <v>2001</v>
      </c>
      <c r="C492" s="27">
        <v>4000</v>
      </c>
      <c r="D492" s="28">
        <v>0</v>
      </c>
      <c r="E492" s="28">
        <v>4000</v>
      </c>
      <c r="F492" s="45" t="s">
        <v>2482</v>
      </c>
      <c r="G492" s="26" t="s">
        <v>834</v>
      </c>
      <c r="H492" s="26" t="s">
        <v>1994</v>
      </c>
      <c r="I492" s="26" t="s">
        <v>97</v>
      </c>
      <c r="K492" s="89"/>
      <c r="L492" s="89"/>
      <c r="M492" s="89"/>
      <c r="N492" s="89"/>
      <c r="O492" s="89"/>
      <c r="P492" s="89"/>
      <c r="Q492" s="89"/>
      <c r="R492" s="89"/>
      <c r="S492" s="89"/>
      <c r="T492" s="89"/>
      <c r="U492" s="89"/>
      <c r="V492" s="89"/>
      <c r="W492" s="89"/>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row>
    <row r="493" spans="1:51" s="13" customFormat="1" ht="168.75">
      <c r="A493" s="24">
        <v>487</v>
      </c>
      <c r="B493" s="26" t="s">
        <v>2000</v>
      </c>
      <c r="C493" s="27">
        <v>4000</v>
      </c>
      <c r="D493" s="28">
        <v>0</v>
      </c>
      <c r="E493" s="28">
        <v>40000</v>
      </c>
      <c r="F493" s="45" t="s">
        <v>2482</v>
      </c>
      <c r="G493" s="26" t="s">
        <v>834</v>
      </c>
      <c r="H493" s="26" t="s">
        <v>1994</v>
      </c>
      <c r="I493" s="26" t="s">
        <v>97</v>
      </c>
      <c r="K493" s="89"/>
      <c r="L493" s="89"/>
      <c r="M493" s="89"/>
      <c r="N493" s="89"/>
      <c r="O493" s="89"/>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row>
    <row r="494" spans="1:51" s="13" customFormat="1" ht="168.75">
      <c r="A494" s="24">
        <v>488</v>
      </c>
      <c r="B494" s="26" t="s">
        <v>1999</v>
      </c>
      <c r="C494" s="27">
        <v>25000</v>
      </c>
      <c r="D494" s="28">
        <v>0</v>
      </c>
      <c r="E494" s="28">
        <f>SUM(C494-D494)</f>
        <v>25000</v>
      </c>
      <c r="F494" s="45" t="s">
        <v>2482</v>
      </c>
      <c r="G494" s="26" t="s">
        <v>834</v>
      </c>
      <c r="H494" s="26" t="s">
        <v>1994</v>
      </c>
      <c r="I494" s="26" t="s">
        <v>97</v>
      </c>
      <c r="K494" s="89"/>
      <c r="L494" s="89"/>
      <c r="M494" s="89"/>
      <c r="N494" s="89"/>
      <c r="O494" s="89"/>
      <c r="P494" s="89"/>
      <c r="Q494" s="89"/>
      <c r="R494" s="89"/>
      <c r="S494" s="89"/>
      <c r="T494" s="89"/>
      <c r="U494" s="89"/>
      <c r="V494" s="89"/>
      <c r="W494" s="89"/>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row>
    <row r="495" spans="1:51" s="13" customFormat="1" ht="168.75">
      <c r="A495" s="24">
        <v>489</v>
      </c>
      <c r="B495" s="26" t="s">
        <v>1998</v>
      </c>
      <c r="C495" s="27">
        <v>20000</v>
      </c>
      <c r="D495" s="28">
        <v>0</v>
      </c>
      <c r="E495" s="28">
        <f>#N/A</f>
        <v>20000</v>
      </c>
      <c r="F495" s="45" t="s">
        <v>2482</v>
      </c>
      <c r="G495" s="26" t="s">
        <v>834</v>
      </c>
      <c r="H495" s="26" t="s">
        <v>1994</v>
      </c>
      <c r="I495" s="26" t="s">
        <v>97</v>
      </c>
      <c r="K495" s="89"/>
      <c r="L495" s="89"/>
      <c r="M495" s="89"/>
      <c r="N495" s="89"/>
      <c r="O495" s="89"/>
      <c r="P495" s="89"/>
      <c r="Q495" s="89"/>
      <c r="R495" s="89"/>
      <c r="S495" s="89"/>
      <c r="T495" s="89"/>
      <c r="U495" s="89"/>
      <c r="V495" s="89"/>
      <c r="W495" s="89"/>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row>
    <row r="496" spans="1:51" s="13" customFormat="1" ht="168.75">
      <c r="A496" s="24">
        <v>490</v>
      </c>
      <c r="B496" s="26" t="s">
        <v>1997</v>
      </c>
      <c r="C496" s="27">
        <v>16000</v>
      </c>
      <c r="D496" s="28">
        <v>0</v>
      </c>
      <c r="E496" s="28">
        <f>#N/A</f>
        <v>16000</v>
      </c>
      <c r="F496" s="45" t="s">
        <v>2482</v>
      </c>
      <c r="G496" s="26" t="s">
        <v>834</v>
      </c>
      <c r="H496" s="26" t="s">
        <v>1994</v>
      </c>
      <c r="I496" s="26" t="s">
        <v>97</v>
      </c>
      <c r="K496" s="89"/>
      <c r="L496" s="89"/>
      <c r="M496" s="89"/>
      <c r="N496" s="89"/>
      <c r="O496" s="89"/>
      <c r="P496" s="89"/>
      <c r="Q496" s="89"/>
      <c r="R496" s="89"/>
      <c r="S496" s="89"/>
      <c r="T496" s="89"/>
      <c r="U496" s="89"/>
      <c r="V496" s="89"/>
      <c r="W496" s="89"/>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row>
    <row r="497" spans="1:51" s="13" customFormat="1" ht="168.75">
      <c r="A497" s="24">
        <v>491</v>
      </c>
      <c r="B497" s="26" t="s">
        <v>1996</v>
      </c>
      <c r="C497" s="27">
        <v>11000</v>
      </c>
      <c r="D497" s="28">
        <v>0</v>
      </c>
      <c r="E497" s="28">
        <f>#N/A</f>
        <v>11000</v>
      </c>
      <c r="F497" s="45" t="s">
        <v>2482</v>
      </c>
      <c r="G497" s="26" t="s">
        <v>834</v>
      </c>
      <c r="H497" s="26" t="s">
        <v>1994</v>
      </c>
      <c r="I497" s="26" t="s">
        <v>97</v>
      </c>
      <c r="K497" s="89"/>
      <c r="L497" s="89"/>
      <c r="M497" s="89"/>
      <c r="N497" s="89"/>
      <c r="O497" s="89"/>
      <c r="P497" s="89"/>
      <c r="Q497" s="89"/>
      <c r="R497" s="89"/>
      <c r="S497" s="89"/>
      <c r="T497" s="89"/>
      <c r="U497" s="89"/>
      <c r="V497" s="89"/>
      <c r="W497" s="89"/>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row>
    <row r="498" spans="1:51" s="13" customFormat="1" ht="168.75">
      <c r="A498" s="24">
        <v>492</v>
      </c>
      <c r="B498" s="26" t="s">
        <v>1995</v>
      </c>
      <c r="C498" s="27">
        <v>3000</v>
      </c>
      <c r="D498" s="28">
        <v>0</v>
      </c>
      <c r="E498" s="28">
        <f>#N/A</f>
        <v>3000</v>
      </c>
      <c r="F498" s="45" t="s">
        <v>2482</v>
      </c>
      <c r="G498" s="26" t="s">
        <v>834</v>
      </c>
      <c r="H498" s="26" t="s">
        <v>1994</v>
      </c>
      <c r="I498" s="26" t="s">
        <v>97</v>
      </c>
      <c r="K498" s="89"/>
      <c r="L498" s="89"/>
      <c r="M498" s="89"/>
      <c r="N498" s="89"/>
      <c r="O498" s="89"/>
      <c r="P498" s="89"/>
      <c r="Q498" s="89"/>
      <c r="R498" s="89"/>
      <c r="S498" s="89"/>
      <c r="T498" s="89"/>
      <c r="U498" s="89"/>
      <c r="V498" s="89"/>
      <c r="W498" s="89"/>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row>
    <row r="499" spans="1:51" s="13" customFormat="1" ht="168.75">
      <c r="A499" s="24">
        <v>493</v>
      </c>
      <c r="B499" s="26" t="s">
        <v>2005</v>
      </c>
      <c r="C499" s="27">
        <v>3000</v>
      </c>
      <c r="D499" s="28">
        <v>0</v>
      </c>
      <c r="E499" s="28">
        <f>#N/A</f>
        <v>3000</v>
      </c>
      <c r="F499" s="45" t="s">
        <v>2482</v>
      </c>
      <c r="G499" s="26" t="s">
        <v>834</v>
      </c>
      <c r="H499" s="26" t="s">
        <v>1994</v>
      </c>
      <c r="I499" s="26" t="s">
        <v>97</v>
      </c>
      <c r="K499" s="89"/>
      <c r="L499" s="89"/>
      <c r="M499" s="89"/>
      <c r="N499" s="89"/>
      <c r="O499" s="89"/>
      <c r="P499" s="89"/>
      <c r="Q499" s="89"/>
      <c r="R499" s="89"/>
      <c r="S499" s="89"/>
      <c r="T499" s="89"/>
      <c r="U499" s="89"/>
      <c r="V499" s="89"/>
      <c r="W499" s="89"/>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row>
    <row r="500" spans="1:51" s="13" customFormat="1" ht="168.75">
      <c r="A500" s="24">
        <v>494</v>
      </c>
      <c r="B500" s="26" t="s">
        <v>2006</v>
      </c>
      <c r="C500" s="27">
        <v>1000</v>
      </c>
      <c r="D500" s="28">
        <v>0</v>
      </c>
      <c r="E500" s="28">
        <f>#N/A</f>
        <v>1000</v>
      </c>
      <c r="F500" s="45" t="s">
        <v>2482</v>
      </c>
      <c r="G500" s="26" t="s">
        <v>834</v>
      </c>
      <c r="H500" s="26" t="s">
        <v>1994</v>
      </c>
      <c r="I500" s="26" t="s">
        <v>97</v>
      </c>
      <c r="K500" s="89"/>
      <c r="L500" s="89"/>
      <c r="M500" s="89"/>
      <c r="N500" s="89"/>
      <c r="O500" s="89"/>
      <c r="P500" s="89"/>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row>
    <row r="501" spans="1:51" s="13" customFormat="1" ht="187.5">
      <c r="A501" s="24">
        <v>495</v>
      </c>
      <c r="B501" s="26" t="s">
        <v>1871</v>
      </c>
      <c r="C501" s="27">
        <v>131621.36</v>
      </c>
      <c r="D501" s="28">
        <v>9505.99</v>
      </c>
      <c r="E501" s="28">
        <f>#N/A</f>
        <v>122115.36999999998</v>
      </c>
      <c r="F501" s="45" t="s">
        <v>2643</v>
      </c>
      <c r="G501" s="26" t="s">
        <v>834</v>
      </c>
      <c r="H501" s="26" t="s">
        <v>473</v>
      </c>
      <c r="I501" s="26" t="s">
        <v>97</v>
      </c>
      <c r="K501" s="89"/>
      <c r="L501" s="89"/>
      <c r="M501" s="89"/>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row>
    <row r="502" spans="1:51" s="13" customFormat="1" ht="187.5">
      <c r="A502" s="24">
        <v>496</v>
      </c>
      <c r="B502" s="26" t="s">
        <v>1872</v>
      </c>
      <c r="C502" s="27">
        <v>131621.36</v>
      </c>
      <c r="D502" s="28">
        <v>9505.99</v>
      </c>
      <c r="E502" s="28">
        <f>#N/A</f>
        <v>122115.36999999998</v>
      </c>
      <c r="F502" s="45" t="s">
        <v>2643</v>
      </c>
      <c r="G502" s="26" t="s">
        <v>834</v>
      </c>
      <c r="H502" s="26" t="s">
        <v>473</v>
      </c>
      <c r="I502" s="26" t="s">
        <v>97</v>
      </c>
      <c r="K502" s="89"/>
      <c r="L502" s="89"/>
      <c r="M502" s="89"/>
      <c r="N502" s="89"/>
      <c r="O502" s="89"/>
      <c r="P502" s="89"/>
      <c r="Q502" s="89"/>
      <c r="R502" s="89"/>
      <c r="S502" s="89"/>
      <c r="T502" s="89"/>
      <c r="U502" s="89"/>
      <c r="V502" s="89"/>
      <c r="W502" s="89"/>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row>
    <row r="503" spans="1:51" s="13" customFormat="1" ht="187.5">
      <c r="A503" s="24">
        <v>497</v>
      </c>
      <c r="B503" s="26" t="s">
        <v>1873</v>
      </c>
      <c r="C503" s="27">
        <v>131621.36</v>
      </c>
      <c r="D503" s="28">
        <v>9505.99</v>
      </c>
      <c r="E503" s="28">
        <f>#N/A</f>
        <v>122115.36999999998</v>
      </c>
      <c r="F503" s="45" t="s">
        <v>2643</v>
      </c>
      <c r="G503" s="26" t="s">
        <v>834</v>
      </c>
      <c r="H503" s="26" t="s">
        <v>473</v>
      </c>
      <c r="I503" s="26" t="s">
        <v>97</v>
      </c>
      <c r="K503" s="89"/>
      <c r="L503" s="89"/>
      <c r="M503" s="89"/>
      <c r="N503" s="89"/>
      <c r="O503" s="89"/>
      <c r="P503" s="89"/>
      <c r="Q503" s="89"/>
      <c r="R503" s="89"/>
      <c r="S503" s="89"/>
      <c r="T503" s="89"/>
      <c r="U503" s="89"/>
      <c r="V503" s="89"/>
      <c r="W503" s="89"/>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row>
    <row r="504" spans="1:51" s="13" customFormat="1" ht="187.5">
      <c r="A504" s="24">
        <v>498</v>
      </c>
      <c r="B504" s="26" t="s">
        <v>1874</v>
      </c>
      <c r="C504" s="27">
        <v>131621.36</v>
      </c>
      <c r="D504" s="28">
        <v>9505.99</v>
      </c>
      <c r="E504" s="28">
        <f>#N/A</f>
        <v>122115.36999999998</v>
      </c>
      <c r="F504" s="45" t="s">
        <v>2643</v>
      </c>
      <c r="G504" s="26" t="s">
        <v>834</v>
      </c>
      <c r="H504" s="26" t="s">
        <v>473</v>
      </c>
      <c r="I504" s="26" t="s">
        <v>97</v>
      </c>
      <c r="K504" s="89"/>
      <c r="L504" s="89"/>
      <c r="M504" s="89"/>
      <c r="N504" s="89"/>
      <c r="O504" s="89"/>
      <c r="P504" s="89"/>
      <c r="Q504" s="89"/>
      <c r="R504" s="89"/>
      <c r="S504" s="89"/>
      <c r="T504" s="89"/>
      <c r="U504" s="89"/>
      <c r="V504" s="89"/>
      <c r="W504" s="89"/>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row>
    <row r="505" spans="1:51" s="13" customFormat="1" ht="187.5">
      <c r="A505" s="24">
        <v>499</v>
      </c>
      <c r="B505" s="26" t="s">
        <v>1875</v>
      </c>
      <c r="C505" s="27">
        <v>131621.36</v>
      </c>
      <c r="D505" s="28">
        <v>9505.99</v>
      </c>
      <c r="E505" s="28">
        <f>#N/A</f>
        <v>122115.36999999998</v>
      </c>
      <c r="F505" s="45" t="s">
        <v>2643</v>
      </c>
      <c r="G505" s="26" t="s">
        <v>834</v>
      </c>
      <c r="H505" s="26" t="s">
        <v>473</v>
      </c>
      <c r="I505" s="26" t="s">
        <v>97</v>
      </c>
      <c r="K505" s="89"/>
      <c r="L505" s="89"/>
      <c r="M505" s="89"/>
      <c r="N505" s="89"/>
      <c r="O505" s="89"/>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row>
    <row r="506" spans="1:51" s="13" customFormat="1" ht="187.5">
      <c r="A506" s="24">
        <v>500</v>
      </c>
      <c r="B506" s="26" t="s">
        <v>2645</v>
      </c>
      <c r="C506" s="27">
        <v>131621.36</v>
      </c>
      <c r="D506" s="28">
        <v>9505.99</v>
      </c>
      <c r="E506" s="28">
        <f>#N/A</f>
        <v>122115.36999999998</v>
      </c>
      <c r="F506" s="45" t="s">
        <v>2643</v>
      </c>
      <c r="G506" s="26" t="s">
        <v>834</v>
      </c>
      <c r="H506" s="26" t="s">
        <v>473</v>
      </c>
      <c r="I506" s="26" t="s">
        <v>97</v>
      </c>
      <c r="K506" s="89"/>
      <c r="L506" s="89"/>
      <c r="M506" s="89"/>
      <c r="N506" s="89"/>
      <c r="O506" s="89"/>
      <c r="P506" s="89"/>
      <c r="Q506" s="89"/>
      <c r="R506" s="89"/>
      <c r="S506" s="89"/>
      <c r="T506" s="89"/>
      <c r="U506" s="89"/>
      <c r="V506" s="89"/>
      <c r="W506" s="89"/>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row>
    <row r="507" spans="1:51" s="13" customFormat="1" ht="187.5">
      <c r="A507" s="24">
        <v>501</v>
      </c>
      <c r="B507" s="26" t="s">
        <v>1876</v>
      </c>
      <c r="C507" s="27">
        <v>131621.36</v>
      </c>
      <c r="D507" s="28">
        <v>9505.99</v>
      </c>
      <c r="E507" s="28">
        <f>#N/A</f>
        <v>122115.36999999998</v>
      </c>
      <c r="F507" s="45" t="s">
        <v>2643</v>
      </c>
      <c r="G507" s="26" t="s">
        <v>834</v>
      </c>
      <c r="H507" s="26" t="s">
        <v>473</v>
      </c>
      <c r="I507" s="26" t="s">
        <v>97</v>
      </c>
      <c r="K507" s="89"/>
      <c r="L507" s="89"/>
      <c r="M507" s="89"/>
      <c r="N507" s="89"/>
      <c r="O507" s="89"/>
      <c r="P507" s="89"/>
      <c r="Q507" s="89"/>
      <c r="R507" s="89"/>
      <c r="S507" s="89"/>
      <c r="T507" s="89"/>
      <c r="U507" s="89"/>
      <c r="V507" s="89"/>
      <c r="W507" s="89"/>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row>
    <row r="508" spans="1:51" s="13" customFormat="1" ht="187.5">
      <c r="A508" s="24">
        <v>502</v>
      </c>
      <c r="B508" s="26" t="s">
        <v>1877</v>
      </c>
      <c r="C508" s="27">
        <v>131621.36</v>
      </c>
      <c r="D508" s="28">
        <v>0</v>
      </c>
      <c r="E508" s="28">
        <f>#N/A</f>
        <v>131621.36</v>
      </c>
      <c r="F508" s="45" t="s">
        <v>2643</v>
      </c>
      <c r="G508" s="26" t="s">
        <v>834</v>
      </c>
      <c r="H508" s="26" t="s">
        <v>473</v>
      </c>
      <c r="I508" s="26" t="s">
        <v>97</v>
      </c>
      <c r="K508" s="89"/>
      <c r="L508" s="89"/>
      <c r="M508" s="89"/>
      <c r="N508" s="89"/>
      <c r="O508" s="89"/>
      <c r="P508" s="89"/>
      <c r="Q508" s="89"/>
      <c r="R508" s="89"/>
      <c r="S508" s="89"/>
      <c r="T508" s="89"/>
      <c r="U508" s="89"/>
      <c r="V508" s="89"/>
      <c r="W508" s="89"/>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row>
    <row r="509" spans="1:51" s="13" customFormat="1" ht="187.5">
      <c r="A509" s="24">
        <v>503</v>
      </c>
      <c r="B509" s="26" t="s">
        <v>2644</v>
      </c>
      <c r="C509" s="27">
        <v>131621.36</v>
      </c>
      <c r="D509" s="28">
        <v>9505.99</v>
      </c>
      <c r="E509" s="28">
        <f>#N/A</f>
        <v>122115.36999999998</v>
      </c>
      <c r="F509" s="45" t="s">
        <v>2643</v>
      </c>
      <c r="G509" s="26" t="s">
        <v>834</v>
      </c>
      <c r="H509" s="26" t="s">
        <v>473</v>
      </c>
      <c r="I509" s="26" t="s">
        <v>97</v>
      </c>
      <c r="K509" s="89"/>
      <c r="L509" s="89"/>
      <c r="M509" s="89"/>
      <c r="N509" s="89"/>
      <c r="O509" s="89"/>
      <c r="P509" s="89"/>
      <c r="Q509" s="89"/>
      <c r="R509" s="89"/>
      <c r="S509" s="89"/>
      <c r="T509" s="89"/>
      <c r="U509" s="89"/>
      <c r="V509" s="89"/>
      <c r="W509" s="89"/>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row>
    <row r="510" spans="1:51" s="13" customFormat="1" ht="187.5">
      <c r="A510" s="24">
        <v>504</v>
      </c>
      <c r="B510" s="26" t="s">
        <v>1878</v>
      </c>
      <c r="C510" s="27">
        <v>131621.36</v>
      </c>
      <c r="D510" s="28">
        <v>9505.99</v>
      </c>
      <c r="E510" s="28">
        <f>#N/A</f>
        <v>122115.36999999998</v>
      </c>
      <c r="F510" s="45" t="s">
        <v>2643</v>
      </c>
      <c r="G510" s="26" t="s">
        <v>834</v>
      </c>
      <c r="H510" s="26" t="s">
        <v>473</v>
      </c>
      <c r="I510" s="26" t="s">
        <v>97</v>
      </c>
      <c r="K510" s="89"/>
      <c r="L510" s="89"/>
      <c r="M510" s="89"/>
      <c r="N510" s="89"/>
      <c r="O510" s="89"/>
      <c r="P510" s="89"/>
      <c r="Q510" s="89"/>
      <c r="R510" s="89"/>
      <c r="S510" s="89"/>
      <c r="T510" s="89"/>
      <c r="U510" s="89"/>
      <c r="V510" s="89"/>
      <c r="W510" s="89"/>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row>
    <row r="511" spans="1:51" s="13" customFormat="1" ht="187.5">
      <c r="A511" s="24">
        <v>505</v>
      </c>
      <c r="B511" s="26" t="s">
        <v>1879</v>
      </c>
      <c r="C511" s="27">
        <v>131621.36</v>
      </c>
      <c r="D511" s="28">
        <v>9505.99</v>
      </c>
      <c r="E511" s="28">
        <f>#N/A</f>
        <v>122115.36999999998</v>
      </c>
      <c r="F511" s="45" t="s">
        <v>2643</v>
      </c>
      <c r="G511" s="26" t="s">
        <v>834</v>
      </c>
      <c r="H511" s="26" t="s">
        <v>473</v>
      </c>
      <c r="I511" s="26" t="s">
        <v>97</v>
      </c>
      <c r="K511" s="89"/>
      <c r="L511" s="89"/>
      <c r="M511" s="89"/>
      <c r="N511" s="89"/>
      <c r="O511" s="89"/>
      <c r="P511" s="89"/>
      <c r="Q511" s="89"/>
      <c r="R511" s="89"/>
      <c r="S511" s="89"/>
      <c r="T511" s="89"/>
      <c r="U511" s="89"/>
      <c r="V511" s="89"/>
      <c r="W511" s="89"/>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row>
    <row r="512" spans="1:51" s="13" customFormat="1" ht="187.5">
      <c r="A512" s="24">
        <v>506</v>
      </c>
      <c r="B512" s="26" t="s">
        <v>1880</v>
      </c>
      <c r="C512" s="27">
        <v>131621.36</v>
      </c>
      <c r="D512" s="28">
        <v>9505.99</v>
      </c>
      <c r="E512" s="28">
        <f>#N/A</f>
        <v>122115.36999999998</v>
      </c>
      <c r="F512" s="45" t="s">
        <v>2643</v>
      </c>
      <c r="G512" s="26" t="s">
        <v>834</v>
      </c>
      <c r="H512" s="26" t="s">
        <v>473</v>
      </c>
      <c r="I512" s="26" t="s">
        <v>97</v>
      </c>
      <c r="K512" s="89"/>
      <c r="L512" s="89"/>
      <c r="M512" s="89"/>
      <c r="N512" s="89"/>
      <c r="O512" s="89"/>
      <c r="P512" s="89"/>
      <c r="Q512" s="89"/>
      <c r="R512" s="89"/>
      <c r="S512" s="89"/>
      <c r="T512" s="89"/>
      <c r="U512" s="89"/>
      <c r="V512" s="89"/>
      <c r="W512" s="89"/>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row>
    <row r="513" spans="1:51" s="13" customFormat="1" ht="187.5">
      <c r="A513" s="24">
        <v>507</v>
      </c>
      <c r="B513" s="26" t="s">
        <v>1881</v>
      </c>
      <c r="C513" s="27">
        <v>131621.36</v>
      </c>
      <c r="D513" s="28">
        <v>0</v>
      </c>
      <c r="E513" s="28">
        <f>#N/A</f>
        <v>131621.36</v>
      </c>
      <c r="F513" s="45" t="s">
        <v>2643</v>
      </c>
      <c r="G513" s="26" t="s">
        <v>834</v>
      </c>
      <c r="H513" s="26" t="s">
        <v>473</v>
      </c>
      <c r="I513" s="26" t="s">
        <v>97</v>
      </c>
      <c r="K513" s="89"/>
      <c r="L513" s="89"/>
      <c r="M513" s="89"/>
      <c r="N513" s="89"/>
      <c r="O513" s="89"/>
      <c r="P513" s="89"/>
      <c r="Q513" s="89"/>
      <c r="R513" s="89"/>
      <c r="S513" s="89"/>
      <c r="T513" s="89"/>
      <c r="U513" s="89"/>
      <c r="V513" s="89"/>
      <c r="W513" s="89"/>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row>
    <row r="514" spans="1:51" s="13" customFormat="1" ht="187.5">
      <c r="A514" s="24">
        <v>508</v>
      </c>
      <c r="B514" s="26" t="s">
        <v>1882</v>
      </c>
      <c r="C514" s="27">
        <v>131621.36</v>
      </c>
      <c r="D514" s="28">
        <v>9505.99</v>
      </c>
      <c r="E514" s="28">
        <f>#N/A</f>
        <v>122115.36999999998</v>
      </c>
      <c r="F514" s="45" t="s">
        <v>2643</v>
      </c>
      <c r="G514" s="26" t="s">
        <v>834</v>
      </c>
      <c r="H514" s="26" t="s">
        <v>473</v>
      </c>
      <c r="I514" s="26" t="s">
        <v>97</v>
      </c>
      <c r="K514" s="89"/>
      <c r="L514" s="89"/>
      <c r="M514" s="89"/>
      <c r="N514" s="89"/>
      <c r="O514" s="89"/>
      <c r="P514" s="89"/>
      <c r="Q514" s="89"/>
      <c r="R514" s="89"/>
      <c r="S514" s="89"/>
      <c r="T514" s="89"/>
      <c r="U514" s="89"/>
      <c r="V514" s="89"/>
      <c r="W514" s="89"/>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row>
    <row r="515" spans="1:51" s="13" customFormat="1" ht="187.5">
      <c r="A515" s="24">
        <v>509</v>
      </c>
      <c r="B515" s="26" t="s">
        <v>2646</v>
      </c>
      <c r="C515" s="27">
        <v>131621.36</v>
      </c>
      <c r="D515" s="28">
        <v>9505.99</v>
      </c>
      <c r="E515" s="28">
        <f>#N/A</f>
        <v>122115.36999999998</v>
      </c>
      <c r="F515" s="45" t="s">
        <v>2643</v>
      </c>
      <c r="G515" s="26" t="s">
        <v>834</v>
      </c>
      <c r="H515" s="26" t="s">
        <v>473</v>
      </c>
      <c r="I515" s="26" t="s">
        <v>97</v>
      </c>
      <c r="K515" s="89"/>
      <c r="L515" s="89"/>
      <c r="M515" s="89"/>
      <c r="N515" s="89"/>
      <c r="O515" s="89"/>
      <c r="P515" s="89"/>
      <c r="Q515" s="89"/>
      <c r="R515" s="89"/>
      <c r="S515" s="89"/>
      <c r="T515" s="89"/>
      <c r="U515" s="89"/>
      <c r="V515" s="89"/>
      <c r="W515" s="89"/>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row>
    <row r="516" spans="1:51" s="13" customFormat="1" ht="187.5">
      <c r="A516" s="24">
        <v>510</v>
      </c>
      <c r="B516" s="26" t="s">
        <v>1883</v>
      </c>
      <c r="C516" s="27">
        <v>131621.36</v>
      </c>
      <c r="D516" s="28">
        <v>9505.99</v>
      </c>
      <c r="E516" s="28">
        <f>#N/A</f>
        <v>122115.36999999998</v>
      </c>
      <c r="F516" s="45" t="s">
        <v>2643</v>
      </c>
      <c r="G516" s="26" t="s">
        <v>834</v>
      </c>
      <c r="H516" s="26" t="s">
        <v>473</v>
      </c>
      <c r="I516" s="26" t="s">
        <v>97</v>
      </c>
      <c r="K516" s="89"/>
      <c r="L516" s="89"/>
      <c r="M516" s="89"/>
      <c r="N516" s="89"/>
      <c r="O516" s="89"/>
      <c r="P516" s="89"/>
      <c r="Q516" s="89"/>
      <c r="R516" s="89"/>
      <c r="S516" s="89"/>
      <c r="T516" s="89"/>
      <c r="U516" s="89"/>
      <c r="V516" s="89"/>
      <c r="W516" s="89"/>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row>
    <row r="517" spans="1:51" s="13" customFormat="1" ht="187.5">
      <c r="A517" s="24">
        <v>511</v>
      </c>
      <c r="B517" s="26" t="s">
        <v>1884</v>
      </c>
      <c r="C517" s="27">
        <v>131621.32</v>
      </c>
      <c r="D517" s="28">
        <v>9505.99</v>
      </c>
      <c r="E517" s="28">
        <f>#N/A</f>
        <v>122115.33</v>
      </c>
      <c r="F517" s="45" t="s">
        <v>2643</v>
      </c>
      <c r="G517" s="26" t="s">
        <v>834</v>
      </c>
      <c r="H517" s="26" t="s">
        <v>473</v>
      </c>
      <c r="I517" s="26" t="s">
        <v>97</v>
      </c>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row>
    <row r="518" spans="1:51" s="13" customFormat="1" ht="187.5">
      <c r="A518" s="24">
        <v>512</v>
      </c>
      <c r="B518" s="26" t="s">
        <v>1885</v>
      </c>
      <c r="C518" s="27">
        <v>131621.36</v>
      </c>
      <c r="D518" s="28">
        <v>9505.99</v>
      </c>
      <c r="E518" s="28">
        <f>#N/A</f>
        <v>122115.36999999998</v>
      </c>
      <c r="F518" s="45" t="s">
        <v>2643</v>
      </c>
      <c r="G518" s="26" t="s">
        <v>834</v>
      </c>
      <c r="H518" s="26" t="s">
        <v>473</v>
      </c>
      <c r="I518" s="26" t="s">
        <v>97</v>
      </c>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row>
    <row r="519" spans="1:51" s="13" customFormat="1" ht="187.5">
      <c r="A519" s="24">
        <v>513</v>
      </c>
      <c r="B519" s="26" t="s">
        <v>1886</v>
      </c>
      <c r="C519" s="27">
        <v>131621.36</v>
      </c>
      <c r="D519" s="28">
        <v>9505.99</v>
      </c>
      <c r="E519" s="28">
        <f>#N/A</f>
        <v>122115.36999999998</v>
      </c>
      <c r="F519" s="45" t="s">
        <v>2643</v>
      </c>
      <c r="G519" s="26" t="s">
        <v>834</v>
      </c>
      <c r="H519" s="26" t="s">
        <v>473</v>
      </c>
      <c r="I519" s="26" t="s">
        <v>97</v>
      </c>
      <c r="K519" s="89"/>
      <c r="L519" s="89"/>
      <c r="M519" s="89"/>
      <c r="N519" s="89"/>
      <c r="O519" s="89"/>
      <c r="P519" s="89"/>
      <c r="Q519" s="89"/>
      <c r="R519" s="89"/>
      <c r="S519" s="89"/>
      <c r="T519" s="89"/>
      <c r="U519" s="89"/>
      <c r="V519" s="89"/>
      <c r="W519" s="89"/>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row>
    <row r="520" spans="1:51" s="13" customFormat="1" ht="187.5">
      <c r="A520" s="24">
        <v>514</v>
      </c>
      <c r="B520" s="26" t="s">
        <v>1887</v>
      </c>
      <c r="C520" s="27">
        <v>131621.36</v>
      </c>
      <c r="D520" s="28">
        <v>9505.99</v>
      </c>
      <c r="E520" s="28">
        <f>#N/A</f>
        <v>122115.36999999998</v>
      </c>
      <c r="F520" s="45" t="s">
        <v>2643</v>
      </c>
      <c r="G520" s="26" t="s">
        <v>834</v>
      </c>
      <c r="H520" s="26" t="s">
        <v>473</v>
      </c>
      <c r="I520" s="26" t="s">
        <v>97</v>
      </c>
      <c r="K520" s="89"/>
      <c r="L520" s="89"/>
      <c r="M520" s="89"/>
      <c r="N520" s="89"/>
      <c r="O520" s="89"/>
      <c r="P520" s="89"/>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row>
    <row r="521" spans="1:51" s="13" customFormat="1" ht="93.75">
      <c r="A521" s="24">
        <v>515</v>
      </c>
      <c r="B521" s="26" t="s">
        <v>1888</v>
      </c>
      <c r="C521" s="27">
        <v>250</v>
      </c>
      <c r="D521" s="28">
        <v>0</v>
      </c>
      <c r="E521" s="28">
        <f>#N/A</f>
        <v>250</v>
      </c>
      <c r="F521" s="45" t="s">
        <v>2481</v>
      </c>
      <c r="G521" s="26" t="s">
        <v>834</v>
      </c>
      <c r="H521" s="26" t="s">
        <v>1353</v>
      </c>
      <c r="I521" s="26" t="s">
        <v>97</v>
      </c>
      <c r="K521" s="89"/>
      <c r="L521" s="89"/>
      <c r="M521" s="89"/>
      <c r="N521" s="89"/>
      <c r="O521" s="89"/>
      <c r="P521" s="89"/>
      <c r="Q521" s="89"/>
      <c r="R521" s="89"/>
      <c r="S521" s="89"/>
      <c r="T521" s="89"/>
      <c r="U521" s="89"/>
      <c r="V521" s="89"/>
      <c r="W521" s="89"/>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row>
    <row r="522" spans="1:51" s="13" customFormat="1" ht="93.75">
      <c r="A522" s="24">
        <v>516</v>
      </c>
      <c r="B522" s="26" t="s">
        <v>1889</v>
      </c>
      <c r="C522" s="27">
        <v>350</v>
      </c>
      <c r="D522" s="28">
        <v>0</v>
      </c>
      <c r="E522" s="28">
        <f>#N/A</f>
        <v>350</v>
      </c>
      <c r="F522" s="45" t="s">
        <v>2481</v>
      </c>
      <c r="G522" s="26" t="s">
        <v>834</v>
      </c>
      <c r="H522" s="26" t="s">
        <v>1353</v>
      </c>
      <c r="I522" s="26" t="s">
        <v>97</v>
      </c>
      <c r="K522" s="89"/>
      <c r="L522" s="89"/>
      <c r="M522" s="89"/>
      <c r="N522" s="89"/>
      <c r="O522" s="89"/>
      <c r="P522" s="89"/>
      <c r="Q522" s="89"/>
      <c r="R522" s="89"/>
      <c r="S522" s="89"/>
      <c r="T522" s="89"/>
      <c r="U522" s="89"/>
      <c r="V522" s="89"/>
      <c r="W522" s="89"/>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row>
    <row r="523" spans="1:51" s="13" customFormat="1" ht="93.75">
      <c r="A523" s="24">
        <v>517</v>
      </c>
      <c r="B523" s="26" t="s">
        <v>1890</v>
      </c>
      <c r="C523" s="27">
        <v>6290</v>
      </c>
      <c r="D523" s="28">
        <v>0</v>
      </c>
      <c r="E523" s="28">
        <f>#N/A</f>
        <v>6290</v>
      </c>
      <c r="F523" s="45" t="s">
        <v>2481</v>
      </c>
      <c r="G523" s="26" t="s">
        <v>834</v>
      </c>
      <c r="H523" s="26" t="s">
        <v>1353</v>
      </c>
      <c r="I523" s="26" t="s">
        <v>97</v>
      </c>
      <c r="K523" s="89"/>
      <c r="L523" s="89"/>
      <c r="M523" s="89"/>
      <c r="N523" s="89"/>
      <c r="O523" s="89"/>
      <c r="P523" s="89"/>
      <c r="Q523" s="89"/>
      <c r="R523" s="89"/>
      <c r="S523" s="89"/>
      <c r="T523" s="89"/>
      <c r="U523" s="89"/>
      <c r="V523" s="89"/>
      <c r="W523" s="89"/>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row>
    <row r="524" spans="1:51" s="13" customFormat="1" ht="93.75">
      <c r="A524" s="24">
        <v>518</v>
      </c>
      <c r="B524" s="26" t="s">
        <v>1891</v>
      </c>
      <c r="C524" s="27">
        <v>19040</v>
      </c>
      <c r="D524" s="28">
        <v>0</v>
      </c>
      <c r="E524" s="28">
        <f>#N/A</f>
        <v>19040</v>
      </c>
      <c r="F524" s="45" t="s">
        <v>2481</v>
      </c>
      <c r="G524" s="26" t="s">
        <v>834</v>
      </c>
      <c r="H524" s="26" t="s">
        <v>1353</v>
      </c>
      <c r="I524" s="26" t="s">
        <v>97</v>
      </c>
      <c r="K524" s="89"/>
      <c r="L524" s="89"/>
      <c r="M524" s="89"/>
      <c r="N524" s="89"/>
      <c r="O524" s="89"/>
      <c r="P524" s="89"/>
      <c r="Q524" s="89"/>
      <c r="R524" s="89"/>
      <c r="S524" s="89"/>
      <c r="T524" s="89"/>
      <c r="U524" s="89"/>
      <c r="V524" s="89"/>
      <c r="W524" s="89"/>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row>
    <row r="525" spans="1:51" s="13" customFormat="1" ht="93.75">
      <c r="A525" s="24">
        <v>519</v>
      </c>
      <c r="B525" s="26" t="s">
        <v>1892</v>
      </c>
      <c r="C525" s="27">
        <v>350</v>
      </c>
      <c r="D525" s="28">
        <v>0</v>
      </c>
      <c r="E525" s="28">
        <f>#N/A</f>
        <v>350</v>
      </c>
      <c r="F525" s="45" t="s">
        <v>2481</v>
      </c>
      <c r="G525" s="26" t="s">
        <v>834</v>
      </c>
      <c r="H525" s="26" t="s">
        <v>1353</v>
      </c>
      <c r="I525" s="26" t="s">
        <v>97</v>
      </c>
      <c r="K525" s="89"/>
      <c r="L525" s="89"/>
      <c r="M525" s="89"/>
      <c r="N525" s="89"/>
      <c r="O525" s="89"/>
      <c r="P525" s="89"/>
      <c r="Q525" s="89"/>
      <c r="R525" s="89"/>
      <c r="S525" s="89"/>
      <c r="T525" s="89"/>
      <c r="U525" s="89"/>
      <c r="V525" s="89"/>
      <c r="W525" s="89"/>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row>
    <row r="526" spans="1:51" s="13" customFormat="1" ht="187.5">
      <c r="A526" s="24">
        <v>520</v>
      </c>
      <c r="B526" s="26" t="s">
        <v>2177</v>
      </c>
      <c r="C526" s="27">
        <v>30000</v>
      </c>
      <c r="D526" s="28">
        <v>0</v>
      </c>
      <c r="E526" s="28">
        <f>#N/A</f>
        <v>30000</v>
      </c>
      <c r="F526" s="45" t="s">
        <v>2483</v>
      </c>
      <c r="G526" s="26" t="s">
        <v>834</v>
      </c>
      <c r="H526" s="26" t="s">
        <v>473</v>
      </c>
      <c r="I526" s="26" t="s">
        <v>97</v>
      </c>
      <c r="K526" s="89"/>
      <c r="L526" s="89"/>
      <c r="M526" s="89"/>
      <c r="N526" s="89"/>
      <c r="O526" s="89"/>
      <c r="P526" s="89"/>
      <c r="Q526" s="89"/>
      <c r="R526" s="89"/>
      <c r="S526" s="89"/>
      <c r="T526" s="89"/>
      <c r="U526" s="89"/>
      <c r="V526" s="89"/>
      <c r="W526" s="89"/>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row>
    <row r="527" spans="1:51" s="13" customFormat="1" ht="93.75">
      <c r="A527" s="24">
        <v>521</v>
      </c>
      <c r="B527" s="26" t="s">
        <v>1897</v>
      </c>
      <c r="C527" s="27">
        <v>7400</v>
      </c>
      <c r="D527" s="28">
        <v>0</v>
      </c>
      <c r="E527" s="28">
        <f>#N/A</f>
        <v>7400</v>
      </c>
      <c r="F527" s="45" t="s">
        <v>2484</v>
      </c>
      <c r="G527" s="26" t="s">
        <v>834</v>
      </c>
      <c r="H527" s="26" t="s">
        <v>1353</v>
      </c>
      <c r="I527" s="26" t="s">
        <v>97</v>
      </c>
      <c r="K527" s="89"/>
      <c r="L527" s="89"/>
      <c r="M527" s="89"/>
      <c r="N527" s="89"/>
      <c r="O527" s="89"/>
      <c r="P527" s="89"/>
      <c r="Q527" s="89"/>
      <c r="R527" s="89"/>
      <c r="S527" s="89"/>
      <c r="T527" s="89"/>
      <c r="U527" s="89"/>
      <c r="V527" s="89"/>
      <c r="W527" s="89"/>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row>
    <row r="528" spans="1:51" s="13" customFormat="1" ht="93.75">
      <c r="A528" s="24">
        <v>522</v>
      </c>
      <c r="B528" s="26" t="s">
        <v>1898</v>
      </c>
      <c r="C528" s="27">
        <v>7400</v>
      </c>
      <c r="D528" s="28">
        <v>0</v>
      </c>
      <c r="E528" s="28">
        <f>#N/A</f>
        <v>7400</v>
      </c>
      <c r="F528" s="45" t="s">
        <v>2484</v>
      </c>
      <c r="G528" s="26" t="s">
        <v>834</v>
      </c>
      <c r="H528" s="26" t="s">
        <v>1353</v>
      </c>
      <c r="I528" s="26" t="s">
        <v>97</v>
      </c>
      <c r="K528" s="89"/>
      <c r="L528" s="89"/>
      <c r="M528" s="89"/>
      <c r="N528" s="89"/>
      <c r="O528" s="89"/>
      <c r="P528" s="89"/>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row>
    <row r="529" spans="1:51" s="13" customFormat="1" ht="264" customHeight="1">
      <c r="A529" s="97">
        <v>523</v>
      </c>
      <c r="B529" s="101" t="s">
        <v>1899</v>
      </c>
      <c r="C529" s="99">
        <v>1500</v>
      </c>
      <c r="D529" s="103">
        <v>0</v>
      </c>
      <c r="E529" s="103">
        <f>#N/A</f>
        <v>1500</v>
      </c>
      <c r="F529" s="104" t="s">
        <v>2484</v>
      </c>
      <c r="G529" s="101" t="s">
        <v>2943</v>
      </c>
      <c r="H529" s="101" t="s">
        <v>1353</v>
      </c>
      <c r="I529" s="101" t="s">
        <v>97</v>
      </c>
      <c r="K529" s="89"/>
      <c r="L529" s="89"/>
      <c r="M529" s="89"/>
      <c r="N529" s="89"/>
      <c r="O529" s="89"/>
      <c r="P529" s="89"/>
      <c r="Q529" s="89"/>
      <c r="R529" s="89"/>
      <c r="S529" s="89"/>
      <c r="T529" s="89"/>
      <c r="U529" s="89"/>
      <c r="V529" s="89"/>
      <c r="W529" s="89"/>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row>
    <row r="530" spans="1:51" s="13" customFormat="1" ht="263.25" customHeight="1">
      <c r="A530" s="97">
        <v>524</v>
      </c>
      <c r="B530" s="101" t="s">
        <v>1899</v>
      </c>
      <c r="C530" s="99">
        <v>1500</v>
      </c>
      <c r="D530" s="103">
        <v>0</v>
      </c>
      <c r="E530" s="103">
        <f>#N/A</f>
        <v>1500</v>
      </c>
      <c r="F530" s="104" t="s">
        <v>2484</v>
      </c>
      <c r="G530" s="101" t="s">
        <v>2943</v>
      </c>
      <c r="H530" s="101" t="s">
        <v>1353</v>
      </c>
      <c r="I530" s="101" t="s">
        <v>97</v>
      </c>
      <c r="K530" s="89"/>
      <c r="L530" s="89"/>
      <c r="M530" s="89"/>
      <c r="N530" s="89"/>
      <c r="O530" s="89"/>
      <c r="P530" s="89"/>
      <c r="Q530" s="89"/>
      <c r="R530" s="89"/>
      <c r="S530" s="89"/>
      <c r="T530" s="89"/>
      <c r="U530" s="89"/>
      <c r="V530" s="89"/>
      <c r="W530" s="89"/>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row>
    <row r="531" spans="1:51" s="13" customFormat="1" ht="93.75">
      <c r="A531" s="24">
        <v>525</v>
      </c>
      <c r="B531" s="26" t="s">
        <v>1900</v>
      </c>
      <c r="C531" s="27">
        <v>7900</v>
      </c>
      <c r="D531" s="28">
        <v>0</v>
      </c>
      <c r="E531" s="28">
        <f>#N/A</f>
        <v>7900</v>
      </c>
      <c r="F531" s="45" t="s">
        <v>2484</v>
      </c>
      <c r="G531" s="26" t="s">
        <v>834</v>
      </c>
      <c r="H531" s="26" t="s">
        <v>1353</v>
      </c>
      <c r="I531" s="26" t="s">
        <v>97</v>
      </c>
      <c r="K531" s="89"/>
      <c r="L531" s="89"/>
      <c r="M531" s="89"/>
      <c r="N531" s="89"/>
      <c r="O531" s="89"/>
      <c r="P531" s="89"/>
      <c r="Q531" s="89"/>
      <c r="R531" s="89"/>
      <c r="S531" s="89"/>
      <c r="T531" s="89"/>
      <c r="U531" s="89"/>
      <c r="V531" s="89"/>
      <c r="W531" s="89"/>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row>
    <row r="532" spans="1:51" s="13" customFormat="1" ht="93.75">
      <c r="A532" s="24">
        <v>526</v>
      </c>
      <c r="B532" s="26" t="s">
        <v>1901</v>
      </c>
      <c r="C532" s="27">
        <v>2622</v>
      </c>
      <c r="D532" s="28">
        <v>0</v>
      </c>
      <c r="E532" s="28">
        <f>#N/A</f>
        <v>2622</v>
      </c>
      <c r="F532" s="45" t="s">
        <v>2484</v>
      </c>
      <c r="G532" s="26" t="s">
        <v>834</v>
      </c>
      <c r="H532" s="26" t="s">
        <v>1353</v>
      </c>
      <c r="I532" s="26" t="s">
        <v>97</v>
      </c>
      <c r="K532" s="89"/>
      <c r="L532" s="89"/>
      <c r="M532" s="89"/>
      <c r="N532" s="89"/>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row>
    <row r="533" spans="1:51" s="13" customFormat="1" ht="187.5">
      <c r="A533" s="24">
        <v>527</v>
      </c>
      <c r="B533" s="26" t="s">
        <v>1902</v>
      </c>
      <c r="C533" s="27">
        <v>93000</v>
      </c>
      <c r="D533" s="28">
        <v>0</v>
      </c>
      <c r="E533" s="28">
        <f>#N/A</f>
        <v>93000</v>
      </c>
      <c r="F533" s="45" t="s">
        <v>3065</v>
      </c>
      <c r="G533" s="26" t="s">
        <v>834</v>
      </c>
      <c r="H533" s="26" t="s">
        <v>1994</v>
      </c>
      <c r="I533" s="26" t="s">
        <v>97</v>
      </c>
      <c r="K533" s="89"/>
      <c r="L533" s="89"/>
      <c r="M533" s="89"/>
      <c r="N533" s="89"/>
      <c r="O533" s="89"/>
      <c r="P533" s="89"/>
      <c r="Q533" s="89"/>
      <c r="R533" s="89"/>
      <c r="S533" s="89"/>
      <c r="T533" s="89"/>
      <c r="U533" s="89"/>
      <c r="V533" s="89"/>
      <c r="W533" s="89"/>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row>
    <row r="534" spans="1:51" s="13" customFormat="1" ht="187.5">
      <c r="A534" s="24">
        <v>528</v>
      </c>
      <c r="B534" s="26" t="s">
        <v>1903</v>
      </c>
      <c r="C534" s="27">
        <v>93000</v>
      </c>
      <c r="D534" s="28">
        <v>0</v>
      </c>
      <c r="E534" s="28">
        <f>#N/A</f>
        <v>93000</v>
      </c>
      <c r="F534" s="45" t="s">
        <v>3065</v>
      </c>
      <c r="G534" s="26" t="s">
        <v>834</v>
      </c>
      <c r="H534" s="26" t="s">
        <v>1994</v>
      </c>
      <c r="I534" s="26" t="s">
        <v>97</v>
      </c>
      <c r="K534" s="89"/>
      <c r="L534" s="89"/>
      <c r="M534" s="89"/>
      <c r="N534" s="89"/>
      <c r="O534" s="89"/>
      <c r="P534" s="89"/>
      <c r="Q534" s="89"/>
      <c r="R534" s="89"/>
      <c r="S534" s="89"/>
      <c r="T534" s="89"/>
      <c r="U534" s="89"/>
      <c r="V534" s="89"/>
      <c r="W534" s="89"/>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row>
    <row r="535" spans="1:51" s="13" customFormat="1" ht="187.5">
      <c r="A535" s="24">
        <v>529</v>
      </c>
      <c r="B535" s="26" t="s">
        <v>3066</v>
      </c>
      <c r="C535" s="27">
        <v>93000</v>
      </c>
      <c r="D535" s="28">
        <v>0</v>
      </c>
      <c r="E535" s="28">
        <f>#N/A</f>
        <v>93000</v>
      </c>
      <c r="F535" s="45" t="s">
        <v>3065</v>
      </c>
      <c r="G535" s="26" t="s">
        <v>834</v>
      </c>
      <c r="H535" s="26" t="s">
        <v>1994</v>
      </c>
      <c r="I535" s="26" t="s">
        <v>97</v>
      </c>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row>
    <row r="536" spans="1:51" s="13" customFormat="1" ht="187.5">
      <c r="A536" s="24">
        <v>530</v>
      </c>
      <c r="B536" s="26" t="s">
        <v>3067</v>
      </c>
      <c r="C536" s="27">
        <v>93000</v>
      </c>
      <c r="D536" s="28">
        <v>0</v>
      </c>
      <c r="E536" s="28">
        <f>#N/A</f>
        <v>93000</v>
      </c>
      <c r="F536" s="45" t="s">
        <v>3065</v>
      </c>
      <c r="G536" s="26" t="s">
        <v>834</v>
      </c>
      <c r="H536" s="26" t="s">
        <v>1994</v>
      </c>
      <c r="I536" s="26" t="s">
        <v>97</v>
      </c>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row>
    <row r="537" spans="1:51" s="13" customFormat="1" ht="187.5">
      <c r="A537" s="24">
        <v>531</v>
      </c>
      <c r="B537" s="26" t="s">
        <v>1904</v>
      </c>
      <c r="C537" s="27">
        <v>2000</v>
      </c>
      <c r="D537" s="28">
        <v>0</v>
      </c>
      <c r="E537" s="28">
        <f>#N/A</f>
        <v>2000</v>
      </c>
      <c r="F537" s="45" t="s">
        <v>3060</v>
      </c>
      <c r="G537" s="26" t="s">
        <v>834</v>
      </c>
      <c r="H537" s="26" t="s">
        <v>1994</v>
      </c>
      <c r="I537" s="26" t="s">
        <v>97</v>
      </c>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row>
    <row r="538" spans="1:51" s="13" customFormat="1" ht="187.5">
      <c r="A538" s="24">
        <v>532</v>
      </c>
      <c r="B538" s="26" t="s">
        <v>1905</v>
      </c>
      <c r="C538" s="27">
        <v>2000</v>
      </c>
      <c r="D538" s="28">
        <v>0</v>
      </c>
      <c r="E538" s="28">
        <f>#N/A</f>
        <v>2000</v>
      </c>
      <c r="F538" s="45" t="s">
        <v>3060</v>
      </c>
      <c r="G538" s="26" t="s">
        <v>834</v>
      </c>
      <c r="H538" s="26" t="s">
        <v>1994</v>
      </c>
      <c r="I538" s="26" t="s">
        <v>97</v>
      </c>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row>
    <row r="539" spans="1:51" s="13" customFormat="1" ht="187.5">
      <c r="A539" s="24">
        <v>533</v>
      </c>
      <c r="B539" s="26" t="s">
        <v>1906</v>
      </c>
      <c r="C539" s="27">
        <v>2000</v>
      </c>
      <c r="D539" s="28">
        <v>0</v>
      </c>
      <c r="E539" s="28">
        <f>#N/A</f>
        <v>2000</v>
      </c>
      <c r="F539" s="45" t="s">
        <v>3060</v>
      </c>
      <c r="G539" s="26" t="s">
        <v>834</v>
      </c>
      <c r="H539" s="26" t="s">
        <v>1994</v>
      </c>
      <c r="I539" s="26" t="s">
        <v>97</v>
      </c>
      <c r="K539" s="89"/>
      <c r="L539" s="89"/>
      <c r="M539" s="89"/>
      <c r="N539" s="89"/>
      <c r="O539" s="89"/>
      <c r="P539" s="89"/>
      <c r="Q539" s="89"/>
      <c r="R539" s="89"/>
      <c r="S539" s="89"/>
      <c r="T539" s="89"/>
      <c r="U539" s="89"/>
      <c r="V539" s="89"/>
      <c r="W539" s="89"/>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row>
    <row r="540" spans="1:51" s="13" customFormat="1" ht="187.5">
      <c r="A540" s="24">
        <v>534</v>
      </c>
      <c r="B540" s="26" t="s">
        <v>1907</v>
      </c>
      <c r="C540" s="27">
        <v>2000</v>
      </c>
      <c r="D540" s="28">
        <v>0</v>
      </c>
      <c r="E540" s="28">
        <f>#N/A</f>
        <v>2000</v>
      </c>
      <c r="F540" s="45" t="s">
        <v>3060</v>
      </c>
      <c r="G540" s="26" t="s">
        <v>834</v>
      </c>
      <c r="H540" s="26" t="s">
        <v>1994</v>
      </c>
      <c r="I540" s="26" t="s">
        <v>97</v>
      </c>
      <c r="K540" s="89"/>
      <c r="L540" s="89"/>
      <c r="M540" s="89"/>
      <c r="N540" s="89"/>
      <c r="O540" s="89"/>
      <c r="P540" s="89"/>
      <c r="Q540" s="89"/>
      <c r="R540" s="89"/>
      <c r="S540" s="89"/>
      <c r="T540" s="89"/>
      <c r="U540" s="89"/>
      <c r="V540" s="89"/>
      <c r="W540" s="89"/>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row>
    <row r="541" spans="1:51" s="13" customFormat="1" ht="93.75">
      <c r="A541" s="24">
        <v>535</v>
      </c>
      <c r="B541" s="26" t="s">
        <v>1908</v>
      </c>
      <c r="C541" s="27">
        <v>3100</v>
      </c>
      <c r="D541" s="28">
        <v>0</v>
      </c>
      <c r="E541" s="28">
        <f>#N/A</f>
        <v>3100</v>
      </c>
      <c r="F541" s="45" t="s">
        <v>2484</v>
      </c>
      <c r="G541" s="26" t="s">
        <v>834</v>
      </c>
      <c r="H541" s="26" t="s">
        <v>1353</v>
      </c>
      <c r="I541" s="26" t="s">
        <v>97</v>
      </c>
      <c r="K541" s="89"/>
      <c r="L541" s="89"/>
      <c r="M541" s="89"/>
      <c r="N541" s="89"/>
      <c r="O541" s="89"/>
      <c r="P541" s="89"/>
      <c r="Q541" s="89"/>
      <c r="R541" s="89"/>
      <c r="S541" s="89"/>
      <c r="T541" s="89"/>
      <c r="U541" s="89"/>
      <c r="V541" s="89"/>
      <c r="W541" s="89"/>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row>
    <row r="542" spans="1:51" s="13" customFormat="1" ht="93.75">
      <c r="A542" s="24">
        <v>536</v>
      </c>
      <c r="B542" s="26" t="s">
        <v>1909</v>
      </c>
      <c r="C542" s="27">
        <v>3800</v>
      </c>
      <c r="D542" s="28">
        <v>0</v>
      </c>
      <c r="E542" s="28">
        <f>#N/A</f>
        <v>3800</v>
      </c>
      <c r="F542" s="45" t="s">
        <v>2484</v>
      </c>
      <c r="G542" s="26" t="s">
        <v>834</v>
      </c>
      <c r="H542" s="26" t="s">
        <v>1353</v>
      </c>
      <c r="I542" s="26" t="s">
        <v>97</v>
      </c>
      <c r="K542" s="89"/>
      <c r="L542" s="89"/>
      <c r="M542" s="89"/>
      <c r="N542" s="89"/>
      <c r="O542" s="89"/>
      <c r="P542" s="89"/>
      <c r="Q542" s="89"/>
      <c r="R542" s="89"/>
      <c r="S542" s="89"/>
      <c r="T542" s="89"/>
      <c r="U542" s="89"/>
      <c r="V542" s="89"/>
      <c r="W542" s="89"/>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row>
    <row r="543" spans="1:51" s="13" customFormat="1" ht="93.75">
      <c r="A543" s="24">
        <v>537</v>
      </c>
      <c r="B543" s="26" t="s">
        <v>1910</v>
      </c>
      <c r="C543" s="27">
        <v>5378.65</v>
      </c>
      <c r="D543" s="28">
        <v>0</v>
      </c>
      <c r="E543" s="28">
        <f>#N/A</f>
        <v>5378.65</v>
      </c>
      <c r="F543" s="45" t="s">
        <v>2484</v>
      </c>
      <c r="G543" s="26" t="s">
        <v>834</v>
      </c>
      <c r="H543" s="26" t="s">
        <v>1353</v>
      </c>
      <c r="I543" s="26" t="s">
        <v>97</v>
      </c>
      <c r="K543" s="89"/>
      <c r="L543" s="89"/>
      <c r="M543" s="89"/>
      <c r="N543" s="89"/>
      <c r="O543" s="89"/>
      <c r="P543" s="89"/>
      <c r="Q543" s="89"/>
      <c r="R543" s="89"/>
      <c r="S543" s="89"/>
      <c r="T543" s="89"/>
      <c r="U543" s="89"/>
      <c r="V543" s="89"/>
      <c r="W543" s="89"/>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row>
    <row r="544" spans="1:51" s="13" customFormat="1" ht="93.75">
      <c r="A544" s="24">
        <v>538</v>
      </c>
      <c r="B544" s="26" t="s">
        <v>1911</v>
      </c>
      <c r="C544" s="27">
        <v>6860</v>
      </c>
      <c r="D544" s="28">
        <v>0</v>
      </c>
      <c r="E544" s="28">
        <f>#N/A</f>
        <v>6860</v>
      </c>
      <c r="F544" s="45" t="s">
        <v>2484</v>
      </c>
      <c r="G544" s="26" t="s">
        <v>834</v>
      </c>
      <c r="H544" s="26" t="s">
        <v>1353</v>
      </c>
      <c r="I544" s="26" t="s">
        <v>97</v>
      </c>
      <c r="K544" s="89"/>
      <c r="L544" s="89"/>
      <c r="M544" s="89"/>
      <c r="N544" s="89"/>
      <c r="O544" s="89"/>
      <c r="P544" s="89"/>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row>
    <row r="545" spans="1:51" s="13" customFormat="1" ht="93.75">
      <c r="A545" s="24">
        <v>539</v>
      </c>
      <c r="B545" s="26" t="s">
        <v>1912</v>
      </c>
      <c r="C545" s="27">
        <v>4500</v>
      </c>
      <c r="D545" s="28">
        <v>0</v>
      </c>
      <c r="E545" s="28">
        <f>#N/A</f>
        <v>4500</v>
      </c>
      <c r="F545" s="45" t="s">
        <v>2484</v>
      </c>
      <c r="G545" s="26" t="s">
        <v>834</v>
      </c>
      <c r="H545" s="26" t="s">
        <v>1353</v>
      </c>
      <c r="I545" s="26" t="s">
        <v>97</v>
      </c>
      <c r="K545" s="89"/>
      <c r="L545" s="89"/>
      <c r="M545" s="89"/>
      <c r="N545" s="89"/>
      <c r="O545" s="89"/>
      <c r="P545" s="89"/>
      <c r="Q545" s="89"/>
      <c r="R545" s="89"/>
      <c r="S545" s="89"/>
      <c r="T545" s="89"/>
      <c r="U545" s="89"/>
      <c r="V545" s="89"/>
      <c r="W545" s="89"/>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row>
    <row r="546" spans="1:51" s="13" customFormat="1" ht="93.75">
      <c r="A546" s="24">
        <v>540</v>
      </c>
      <c r="B546" s="26" t="s">
        <v>1913</v>
      </c>
      <c r="C546" s="27">
        <v>4500</v>
      </c>
      <c r="D546" s="28">
        <v>0</v>
      </c>
      <c r="E546" s="28">
        <f>#N/A</f>
        <v>4500</v>
      </c>
      <c r="F546" s="45" t="s">
        <v>2484</v>
      </c>
      <c r="G546" s="26" t="s">
        <v>834</v>
      </c>
      <c r="H546" s="26" t="s">
        <v>1353</v>
      </c>
      <c r="I546" s="26" t="s">
        <v>97</v>
      </c>
      <c r="K546" s="89"/>
      <c r="L546" s="89"/>
      <c r="M546" s="89"/>
      <c r="N546" s="89"/>
      <c r="O546" s="89"/>
      <c r="P546" s="89"/>
      <c r="Q546" s="89"/>
      <c r="R546" s="89"/>
      <c r="S546" s="89"/>
      <c r="T546" s="89"/>
      <c r="U546" s="89"/>
      <c r="V546" s="89"/>
      <c r="W546" s="89"/>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row>
    <row r="547" spans="1:51" s="13" customFormat="1" ht="93.75">
      <c r="A547" s="24">
        <v>541</v>
      </c>
      <c r="B547" s="26" t="s">
        <v>1914</v>
      </c>
      <c r="C547" s="27">
        <v>4500</v>
      </c>
      <c r="D547" s="28">
        <v>0</v>
      </c>
      <c r="E547" s="28">
        <f>#N/A</f>
        <v>4500</v>
      </c>
      <c r="F547" s="45" t="s">
        <v>2484</v>
      </c>
      <c r="G547" s="26" t="s">
        <v>834</v>
      </c>
      <c r="H547" s="26" t="s">
        <v>1353</v>
      </c>
      <c r="I547" s="26" t="s">
        <v>97</v>
      </c>
      <c r="K547" s="89"/>
      <c r="L547" s="89"/>
      <c r="M547" s="89"/>
      <c r="N547" s="89"/>
      <c r="O547" s="89"/>
      <c r="P547" s="89"/>
      <c r="Q547" s="89"/>
      <c r="R547" s="89"/>
      <c r="S547" s="89"/>
      <c r="T547" s="89"/>
      <c r="U547" s="89"/>
      <c r="V547" s="89"/>
      <c r="W547" s="89"/>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row>
    <row r="548" spans="1:51" s="13" customFormat="1" ht="93.75">
      <c r="A548" s="24">
        <v>542</v>
      </c>
      <c r="B548" s="26" t="s">
        <v>1915</v>
      </c>
      <c r="C548" s="27">
        <v>4500</v>
      </c>
      <c r="D548" s="28">
        <v>0</v>
      </c>
      <c r="E548" s="28">
        <f>#N/A</f>
        <v>4500</v>
      </c>
      <c r="F548" s="45" t="s">
        <v>2484</v>
      </c>
      <c r="G548" s="26" t="s">
        <v>834</v>
      </c>
      <c r="H548" s="26" t="s">
        <v>1353</v>
      </c>
      <c r="I548" s="26" t="s">
        <v>97</v>
      </c>
      <c r="K548" s="89"/>
      <c r="L548" s="89"/>
      <c r="M548" s="89"/>
      <c r="N548" s="89"/>
      <c r="O548" s="89"/>
      <c r="P548" s="89"/>
      <c r="Q548" s="89"/>
      <c r="R548" s="89"/>
      <c r="S548" s="89"/>
      <c r="T548" s="89"/>
      <c r="U548" s="89"/>
      <c r="V548" s="89"/>
      <c r="W548" s="89"/>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row>
    <row r="549" spans="1:51" s="13" customFormat="1" ht="94.5" thickBot="1">
      <c r="A549" s="24">
        <v>543</v>
      </c>
      <c r="B549" s="26" t="s">
        <v>1916</v>
      </c>
      <c r="C549" s="27">
        <v>4500</v>
      </c>
      <c r="D549" s="28">
        <v>0</v>
      </c>
      <c r="E549" s="28">
        <f>#N/A</f>
        <v>4500</v>
      </c>
      <c r="F549" s="45" t="s">
        <v>2484</v>
      </c>
      <c r="G549" s="26" t="s">
        <v>834</v>
      </c>
      <c r="H549" s="26" t="s">
        <v>1353</v>
      </c>
      <c r="I549" s="26" t="s">
        <v>97</v>
      </c>
      <c r="K549" s="89"/>
      <c r="L549" s="89"/>
      <c r="M549" s="89"/>
      <c r="N549" s="89"/>
      <c r="O549" s="89"/>
      <c r="P549" s="89"/>
      <c r="Q549" s="89"/>
      <c r="R549" s="89"/>
      <c r="S549" s="89"/>
      <c r="T549" s="89"/>
      <c r="U549" s="89"/>
      <c r="V549" s="89"/>
      <c r="W549" s="89"/>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row>
    <row r="550" spans="1:51" s="13" customFormat="1" ht="251.25" customHeight="1" thickBot="1">
      <c r="A550" s="97">
        <v>544</v>
      </c>
      <c r="B550" s="105" t="s">
        <v>1919</v>
      </c>
      <c r="C550" s="99">
        <v>1350</v>
      </c>
      <c r="D550" s="103">
        <v>0</v>
      </c>
      <c r="E550" s="103">
        <f>#N/A</f>
        <v>1350</v>
      </c>
      <c r="F550" s="98" t="s">
        <v>2485</v>
      </c>
      <c r="G550" s="101" t="s">
        <v>2943</v>
      </c>
      <c r="H550" s="101" t="s">
        <v>1353</v>
      </c>
      <c r="I550" s="101" t="s">
        <v>97</v>
      </c>
      <c r="K550" s="89"/>
      <c r="L550" s="89"/>
      <c r="M550" s="89"/>
      <c r="N550" s="89"/>
      <c r="O550" s="89"/>
      <c r="P550" s="89"/>
      <c r="Q550" s="89"/>
      <c r="R550" s="89"/>
      <c r="S550" s="89"/>
      <c r="T550" s="89"/>
      <c r="U550" s="89"/>
      <c r="V550" s="89"/>
      <c r="W550" s="89"/>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row>
    <row r="551" spans="1:51" s="13" customFormat="1" ht="188.25" thickBot="1">
      <c r="A551" s="90">
        <v>545</v>
      </c>
      <c r="B551" s="113" t="s">
        <v>1920</v>
      </c>
      <c r="C551" s="92">
        <v>3640</v>
      </c>
      <c r="D551" s="95">
        <v>0</v>
      </c>
      <c r="E551" s="95">
        <f>#N/A</f>
        <v>3640</v>
      </c>
      <c r="F551" s="91" t="s">
        <v>3037</v>
      </c>
      <c r="G551" s="94" t="s">
        <v>2758</v>
      </c>
      <c r="H551" s="94" t="s">
        <v>1353</v>
      </c>
      <c r="I551" s="94" t="s">
        <v>97</v>
      </c>
      <c r="K551" s="89"/>
      <c r="L551" s="89"/>
      <c r="M551" s="89"/>
      <c r="N551" s="89"/>
      <c r="O551" s="89"/>
      <c r="P551" s="89"/>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row>
    <row r="552" spans="1:51" s="13" customFormat="1" ht="188.25" thickBot="1">
      <c r="A552" s="90">
        <v>546</v>
      </c>
      <c r="B552" s="113" t="s">
        <v>1921</v>
      </c>
      <c r="C552" s="92">
        <v>3640</v>
      </c>
      <c r="D552" s="95">
        <v>0</v>
      </c>
      <c r="E552" s="95">
        <f>#N/A</f>
        <v>3640</v>
      </c>
      <c r="F552" s="91" t="s">
        <v>3037</v>
      </c>
      <c r="G552" s="94" t="s">
        <v>2758</v>
      </c>
      <c r="H552" s="94" t="s">
        <v>1353</v>
      </c>
      <c r="I552" s="94" t="s">
        <v>97</v>
      </c>
      <c r="K552" s="89"/>
      <c r="L552" s="89"/>
      <c r="M552" s="89"/>
      <c r="N552" s="89"/>
      <c r="O552" s="89"/>
      <c r="P552" s="89"/>
      <c r="Q552" s="89"/>
      <c r="R552" s="89"/>
      <c r="S552" s="89"/>
      <c r="T552" s="89"/>
      <c r="U552" s="89"/>
      <c r="V552" s="89"/>
      <c r="W552" s="89"/>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row>
    <row r="553" spans="1:51" s="13" customFormat="1" ht="188.25" thickBot="1">
      <c r="A553" s="90">
        <v>547</v>
      </c>
      <c r="B553" s="113" t="s">
        <v>1922</v>
      </c>
      <c r="C553" s="92">
        <v>3640</v>
      </c>
      <c r="D553" s="95">
        <v>0</v>
      </c>
      <c r="E553" s="95">
        <f>#N/A</f>
        <v>3640</v>
      </c>
      <c r="F553" s="91" t="s">
        <v>3037</v>
      </c>
      <c r="G553" s="94" t="s">
        <v>2758</v>
      </c>
      <c r="H553" s="94" t="s">
        <v>1353</v>
      </c>
      <c r="I553" s="94" t="s">
        <v>97</v>
      </c>
      <c r="K553" s="89"/>
      <c r="L553" s="89"/>
      <c r="M553" s="89"/>
      <c r="N553" s="89"/>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row>
    <row r="554" spans="1:51" s="13" customFormat="1" ht="188.25" thickBot="1">
      <c r="A554" s="90">
        <v>548</v>
      </c>
      <c r="B554" s="113" t="s">
        <v>1923</v>
      </c>
      <c r="C554" s="92">
        <v>3640</v>
      </c>
      <c r="D554" s="95">
        <v>0</v>
      </c>
      <c r="E554" s="95">
        <f>#N/A</f>
        <v>3640</v>
      </c>
      <c r="F554" s="91" t="s">
        <v>3037</v>
      </c>
      <c r="G554" s="94" t="s">
        <v>2758</v>
      </c>
      <c r="H554" s="94" t="s">
        <v>1353</v>
      </c>
      <c r="I554" s="94" t="s">
        <v>97</v>
      </c>
      <c r="K554" s="89"/>
      <c r="L554" s="89"/>
      <c r="M554" s="89"/>
      <c r="N554" s="89"/>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row>
    <row r="555" spans="1:51" s="13" customFormat="1" ht="94.5" thickBot="1">
      <c r="A555" s="24">
        <v>549</v>
      </c>
      <c r="B555" s="52" t="s">
        <v>1924</v>
      </c>
      <c r="C555" s="27">
        <v>4500</v>
      </c>
      <c r="D555" s="28">
        <v>0</v>
      </c>
      <c r="E555" s="28">
        <f>#N/A</f>
        <v>4500</v>
      </c>
      <c r="F555" s="44" t="s">
        <v>2485</v>
      </c>
      <c r="G555" s="26" t="s">
        <v>834</v>
      </c>
      <c r="H555" s="26" t="s">
        <v>1353</v>
      </c>
      <c r="I555" s="26" t="s">
        <v>97</v>
      </c>
      <c r="K555" s="89"/>
      <c r="L555" s="89"/>
      <c r="M555" s="89"/>
      <c r="N555" s="89"/>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row>
    <row r="556" spans="1:51" s="13" customFormat="1" ht="94.5" thickBot="1">
      <c r="A556" s="24">
        <v>550</v>
      </c>
      <c r="B556" s="52" t="s">
        <v>1925</v>
      </c>
      <c r="C556" s="27">
        <v>4500</v>
      </c>
      <c r="D556" s="28">
        <v>0</v>
      </c>
      <c r="E556" s="28">
        <f>#N/A</f>
        <v>4500</v>
      </c>
      <c r="F556" s="44" t="s">
        <v>2485</v>
      </c>
      <c r="G556" s="26" t="s">
        <v>834</v>
      </c>
      <c r="H556" s="26" t="s">
        <v>1353</v>
      </c>
      <c r="I556" s="26" t="s">
        <v>97</v>
      </c>
      <c r="K556" s="89"/>
      <c r="L556" s="89"/>
      <c r="M556" s="89"/>
      <c r="N556" s="89"/>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row>
    <row r="557" spans="1:51" s="13" customFormat="1" ht="94.5" thickBot="1">
      <c r="A557" s="24">
        <v>551</v>
      </c>
      <c r="B557" s="52" t="s">
        <v>1926</v>
      </c>
      <c r="C557" s="27">
        <v>4500</v>
      </c>
      <c r="D557" s="28">
        <v>0</v>
      </c>
      <c r="E557" s="28">
        <f>#N/A</f>
        <v>4500</v>
      </c>
      <c r="F557" s="44" t="s">
        <v>2485</v>
      </c>
      <c r="G557" s="26" t="s">
        <v>834</v>
      </c>
      <c r="H557" s="26" t="s">
        <v>1353</v>
      </c>
      <c r="I557" s="26" t="s">
        <v>97</v>
      </c>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9"/>
      <c r="AR557" s="89"/>
      <c r="AS557" s="89"/>
      <c r="AT557" s="89"/>
      <c r="AU557" s="89"/>
      <c r="AV557" s="89"/>
      <c r="AW557" s="89"/>
      <c r="AX557" s="89"/>
      <c r="AY557" s="89"/>
    </row>
    <row r="558" spans="1:51" s="13" customFormat="1" ht="94.5" thickBot="1">
      <c r="A558" s="24">
        <v>552</v>
      </c>
      <c r="B558" s="52" t="s">
        <v>1927</v>
      </c>
      <c r="C558" s="27">
        <v>4500</v>
      </c>
      <c r="D558" s="28">
        <v>0</v>
      </c>
      <c r="E558" s="28">
        <f>#N/A</f>
        <v>4500</v>
      </c>
      <c r="F558" s="44" t="s">
        <v>2485</v>
      </c>
      <c r="G558" s="26" t="s">
        <v>834</v>
      </c>
      <c r="H558" s="26" t="s">
        <v>1353</v>
      </c>
      <c r="I558" s="26" t="s">
        <v>97</v>
      </c>
      <c r="K558" s="89"/>
      <c r="L558" s="89"/>
      <c r="M558" s="89"/>
      <c r="N558" s="89"/>
      <c r="O558" s="89"/>
      <c r="P558" s="89"/>
      <c r="Q558" s="89"/>
      <c r="R558" s="89"/>
      <c r="S558" s="89"/>
      <c r="T558" s="89"/>
      <c r="U558" s="89"/>
      <c r="V558" s="89"/>
      <c r="W558" s="89"/>
      <c r="X558" s="89"/>
      <c r="Y558" s="89"/>
      <c r="Z558" s="89"/>
      <c r="AA558" s="89"/>
      <c r="AB558" s="89"/>
      <c r="AC558" s="89"/>
      <c r="AD558" s="89"/>
      <c r="AE558" s="89"/>
      <c r="AF558" s="89"/>
      <c r="AG558" s="89"/>
      <c r="AH558" s="89"/>
      <c r="AI558" s="89"/>
      <c r="AJ558" s="89"/>
      <c r="AK558" s="89"/>
      <c r="AL558" s="89"/>
      <c r="AM558" s="89"/>
      <c r="AN558" s="89"/>
      <c r="AO558" s="89"/>
      <c r="AP558" s="89"/>
      <c r="AQ558" s="89"/>
      <c r="AR558" s="89"/>
      <c r="AS558" s="89"/>
      <c r="AT558" s="89"/>
      <c r="AU558" s="89"/>
      <c r="AV558" s="89"/>
      <c r="AW558" s="89"/>
      <c r="AX558" s="89"/>
      <c r="AY558" s="89"/>
    </row>
    <row r="559" spans="1:51" s="13" customFormat="1" ht="94.5" thickBot="1">
      <c r="A559" s="24">
        <v>553</v>
      </c>
      <c r="B559" s="52" t="s">
        <v>1928</v>
      </c>
      <c r="C559" s="27">
        <v>4500</v>
      </c>
      <c r="D559" s="28">
        <v>0</v>
      </c>
      <c r="E559" s="28">
        <f>#N/A</f>
        <v>4500</v>
      </c>
      <c r="F559" s="44" t="s">
        <v>2485</v>
      </c>
      <c r="G559" s="26" t="s">
        <v>834</v>
      </c>
      <c r="H559" s="26" t="s">
        <v>1353</v>
      </c>
      <c r="I559" s="26" t="s">
        <v>97</v>
      </c>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9"/>
      <c r="AR559" s="89"/>
      <c r="AS559" s="89"/>
      <c r="AT559" s="89"/>
      <c r="AU559" s="89"/>
      <c r="AV559" s="89"/>
      <c r="AW559" s="89"/>
      <c r="AX559" s="89"/>
      <c r="AY559" s="89"/>
    </row>
    <row r="560" spans="1:51" s="13" customFormat="1" ht="94.5" thickBot="1">
      <c r="A560" s="24">
        <v>554</v>
      </c>
      <c r="B560" s="52" t="s">
        <v>1929</v>
      </c>
      <c r="C560" s="27">
        <v>4500</v>
      </c>
      <c r="D560" s="28">
        <v>0</v>
      </c>
      <c r="E560" s="28">
        <f>#N/A</f>
        <v>4500</v>
      </c>
      <c r="F560" s="44" t="s">
        <v>2485</v>
      </c>
      <c r="G560" s="26" t="s">
        <v>834</v>
      </c>
      <c r="H560" s="26" t="s">
        <v>1353</v>
      </c>
      <c r="I560" s="26" t="s">
        <v>97</v>
      </c>
      <c r="K560" s="89"/>
      <c r="L560" s="89"/>
      <c r="M560" s="89"/>
      <c r="N560" s="89"/>
      <c r="O560" s="89"/>
      <c r="P560" s="89"/>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row>
    <row r="561" spans="1:51" s="13" customFormat="1" ht="93.75">
      <c r="A561" s="24">
        <v>555</v>
      </c>
      <c r="B561" s="53" t="s">
        <v>1930</v>
      </c>
      <c r="C561" s="27">
        <v>4500</v>
      </c>
      <c r="D561" s="28">
        <v>0</v>
      </c>
      <c r="E561" s="28">
        <f>#N/A</f>
        <v>4500</v>
      </c>
      <c r="F561" s="44" t="s">
        <v>2485</v>
      </c>
      <c r="G561" s="26" t="s">
        <v>834</v>
      </c>
      <c r="H561" s="26" t="s">
        <v>1353</v>
      </c>
      <c r="I561" s="26" t="s">
        <v>97</v>
      </c>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9"/>
      <c r="AR561" s="89"/>
      <c r="AS561" s="89"/>
      <c r="AT561" s="89"/>
      <c r="AU561" s="89"/>
      <c r="AV561" s="89"/>
      <c r="AW561" s="89"/>
      <c r="AX561" s="89"/>
      <c r="AY561" s="89"/>
    </row>
    <row r="562" spans="1:51" s="13" customFormat="1" ht="93.75">
      <c r="A562" s="24">
        <v>556</v>
      </c>
      <c r="B562" s="54" t="s">
        <v>1931</v>
      </c>
      <c r="C562" s="28">
        <v>4500</v>
      </c>
      <c r="D562" s="28">
        <v>0</v>
      </c>
      <c r="E562" s="28">
        <f>#N/A</f>
        <v>4500</v>
      </c>
      <c r="F562" s="44" t="s">
        <v>2485</v>
      </c>
      <c r="G562" s="26" t="s">
        <v>834</v>
      </c>
      <c r="H562" s="26" t="s">
        <v>1353</v>
      </c>
      <c r="I562" s="26" t="s">
        <v>97</v>
      </c>
      <c r="K562" s="89"/>
      <c r="L562" s="89"/>
      <c r="M562" s="89"/>
      <c r="N562" s="89"/>
      <c r="O562" s="89"/>
      <c r="P562" s="89"/>
      <c r="Q562" s="89"/>
      <c r="R562" s="89"/>
      <c r="S562" s="89"/>
      <c r="T562" s="89"/>
      <c r="U562" s="89"/>
      <c r="V562" s="89"/>
      <c r="W562" s="89"/>
      <c r="X562" s="89"/>
      <c r="Y562" s="89"/>
      <c r="Z562" s="89"/>
      <c r="AA562" s="89"/>
      <c r="AB562" s="89"/>
      <c r="AC562" s="89"/>
      <c r="AD562" s="89"/>
      <c r="AE562" s="89"/>
      <c r="AF562" s="89"/>
      <c r="AG562" s="89"/>
      <c r="AH562" s="89"/>
      <c r="AI562" s="89"/>
      <c r="AJ562" s="89"/>
      <c r="AK562" s="89"/>
      <c r="AL562" s="89"/>
      <c r="AM562" s="89"/>
      <c r="AN562" s="89"/>
      <c r="AO562" s="89"/>
      <c r="AP562" s="89"/>
      <c r="AQ562" s="89"/>
      <c r="AR562" s="89"/>
      <c r="AS562" s="89"/>
      <c r="AT562" s="89"/>
      <c r="AU562" s="89"/>
      <c r="AV562" s="89"/>
      <c r="AW562" s="89"/>
      <c r="AX562" s="89"/>
      <c r="AY562" s="89"/>
    </row>
    <row r="563" spans="1:51" s="13" customFormat="1" ht="93.75">
      <c r="A563" s="24">
        <v>557</v>
      </c>
      <c r="B563" s="53" t="s">
        <v>1932</v>
      </c>
      <c r="C563" s="28">
        <v>25000</v>
      </c>
      <c r="D563" s="28">
        <v>0</v>
      </c>
      <c r="E563" s="28">
        <f>#N/A</f>
        <v>25000</v>
      </c>
      <c r="F563" s="44" t="s">
        <v>2485</v>
      </c>
      <c r="G563" s="26" t="s">
        <v>834</v>
      </c>
      <c r="H563" s="26" t="s">
        <v>1353</v>
      </c>
      <c r="I563" s="26" t="s">
        <v>97</v>
      </c>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89"/>
      <c r="AR563" s="89"/>
      <c r="AS563" s="89"/>
      <c r="AT563" s="89"/>
      <c r="AU563" s="89"/>
      <c r="AV563" s="89"/>
      <c r="AW563" s="89"/>
      <c r="AX563" s="89"/>
      <c r="AY563" s="89"/>
    </row>
    <row r="564" spans="1:51" s="13" customFormat="1" ht="93.75">
      <c r="A564" s="62">
        <v>558</v>
      </c>
      <c r="B564" s="54" t="s">
        <v>1941</v>
      </c>
      <c r="C564" s="28">
        <v>2200</v>
      </c>
      <c r="D564" s="28">
        <v>0</v>
      </c>
      <c r="E564" s="28">
        <f>#N/A</f>
        <v>2200</v>
      </c>
      <c r="F564" s="44" t="s">
        <v>2485</v>
      </c>
      <c r="G564" s="26" t="s">
        <v>834</v>
      </c>
      <c r="H564" s="26" t="s">
        <v>1353</v>
      </c>
      <c r="I564" s="26" t="s">
        <v>97</v>
      </c>
      <c r="K564" s="89"/>
      <c r="L564" s="89"/>
      <c r="M564" s="89"/>
      <c r="N564" s="89"/>
      <c r="O564" s="89"/>
      <c r="P564" s="89"/>
      <c r="Q564" s="89"/>
      <c r="R564" s="89"/>
      <c r="S564" s="89"/>
      <c r="T564" s="89"/>
      <c r="U564" s="89"/>
      <c r="V564" s="89"/>
      <c r="W564" s="89"/>
      <c r="X564" s="89"/>
      <c r="Y564" s="89"/>
      <c r="Z564" s="89"/>
      <c r="AA564" s="89"/>
      <c r="AB564" s="89"/>
      <c r="AC564" s="89"/>
      <c r="AD564" s="89"/>
      <c r="AE564" s="89"/>
      <c r="AF564" s="89"/>
      <c r="AG564" s="89"/>
      <c r="AH564" s="89"/>
      <c r="AI564" s="89"/>
      <c r="AJ564" s="89"/>
      <c r="AK564" s="89"/>
      <c r="AL564" s="89"/>
      <c r="AM564" s="89"/>
      <c r="AN564" s="89"/>
      <c r="AO564" s="89"/>
      <c r="AP564" s="89"/>
      <c r="AQ564" s="89"/>
      <c r="AR564" s="89"/>
      <c r="AS564" s="89"/>
      <c r="AT564" s="89"/>
      <c r="AU564" s="89"/>
      <c r="AV564" s="89"/>
      <c r="AW564" s="89"/>
      <c r="AX564" s="89"/>
      <c r="AY564" s="89"/>
    </row>
    <row r="565" spans="1:51" s="13" customFormat="1" ht="93.75">
      <c r="A565" s="62">
        <v>559</v>
      </c>
      <c r="B565" s="54" t="s">
        <v>1942</v>
      </c>
      <c r="C565" s="28">
        <v>12700</v>
      </c>
      <c r="D565" s="28">
        <v>0</v>
      </c>
      <c r="E565" s="28">
        <f>#N/A</f>
        <v>12700</v>
      </c>
      <c r="F565" s="44" t="s">
        <v>2485</v>
      </c>
      <c r="G565" s="26" t="s">
        <v>834</v>
      </c>
      <c r="H565" s="26" t="s">
        <v>1353</v>
      </c>
      <c r="I565" s="26" t="s">
        <v>97</v>
      </c>
      <c r="K565" s="89"/>
      <c r="L565" s="89"/>
      <c r="M565" s="89"/>
      <c r="N565" s="89"/>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c r="AT565" s="89"/>
      <c r="AU565" s="89"/>
      <c r="AV565" s="89"/>
      <c r="AW565" s="89"/>
      <c r="AX565" s="89"/>
      <c r="AY565" s="89"/>
    </row>
    <row r="566" spans="1:51" s="13" customFormat="1" ht="93.75">
      <c r="A566" s="62">
        <v>560</v>
      </c>
      <c r="B566" s="54" t="s">
        <v>1943</v>
      </c>
      <c r="C566" s="28">
        <v>13600</v>
      </c>
      <c r="D566" s="28">
        <v>0</v>
      </c>
      <c r="E566" s="28">
        <f>#N/A</f>
        <v>13600</v>
      </c>
      <c r="F566" s="44" t="s">
        <v>2485</v>
      </c>
      <c r="G566" s="26" t="s">
        <v>834</v>
      </c>
      <c r="H566" s="26" t="s">
        <v>1353</v>
      </c>
      <c r="I566" s="26" t="s">
        <v>97</v>
      </c>
      <c r="K566" s="89"/>
      <c r="L566" s="89"/>
      <c r="M566" s="89"/>
      <c r="N566" s="89"/>
      <c r="O566" s="89"/>
      <c r="P566" s="89"/>
      <c r="Q566" s="89"/>
      <c r="R566" s="89"/>
      <c r="S566" s="89"/>
      <c r="T566" s="89"/>
      <c r="U566" s="89"/>
      <c r="V566" s="89"/>
      <c r="W566" s="89"/>
      <c r="X566" s="89"/>
      <c r="Y566" s="89"/>
      <c r="Z566" s="89"/>
      <c r="AA566" s="89"/>
      <c r="AB566" s="89"/>
      <c r="AC566" s="89"/>
      <c r="AD566" s="89"/>
      <c r="AE566" s="89"/>
      <c r="AF566" s="89"/>
      <c r="AG566" s="89"/>
      <c r="AH566" s="89"/>
      <c r="AI566" s="89"/>
      <c r="AJ566" s="89"/>
      <c r="AK566" s="89"/>
      <c r="AL566" s="89"/>
      <c r="AM566" s="89"/>
      <c r="AN566" s="89"/>
      <c r="AO566" s="89"/>
      <c r="AP566" s="89"/>
      <c r="AQ566" s="89"/>
      <c r="AR566" s="89"/>
      <c r="AS566" s="89"/>
      <c r="AT566" s="89"/>
      <c r="AU566" s="89"/>
      <c r="AV566" s="89"/>
      <c r="AW566" s="89"/>
      <c r="AX566" s="89"/>
      <c r="AY566" s="89"/>
    </row>
    <row r="567" spans="1:51" s="13" customFormat="1" ht="93.75">
      <c r="A567" s="62">
        <v>561</v>
      </c>
      <c r="B567" s="54" t="s">
        <v>1944</v>
      </c>
      <c r="C567" s="28">
        <v>6800</v>
      </c>
      <c r="D567" s="28">
        <v>0</v>
      </c>
      <c r="E567" s="28">
        <f>#N/A</f>
        <v>6800</v>
      </c>
      <c r="F567" s="44" t="s">
        <v>2485</v>
      </c>
      <c r="G567" s="26" t="s">
        <v>834</v>
      </c>
      <c r="H567" s="26" t="s">
        <v>1353</v>
      </c>
      <c r="I567" s="26" t="s">
        <v>97</v>
      </c>
      <c r="K567" s="89"/>
      <c r="L567" s="89"/>
      <c r="M567" s="89"/>
      <c r="N567" s="89"/>
      <c r="O567" s="89"/>
      <c r="P567" s="89"/>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row>
    <row r="568" spans="1:51" s="13" customFormat="1" ht="93.75">
      <c r="A568" s="62">
        <v>562</v>
      </c>
      <c r="B568" s="54" t="s">
        <v>1933</v>
      </c>
      <c r="C568" s="28">
        <v>15600</v>
      </c>
      <c r="D568" s="28">
        <v>0</v>
      </c>
      <c r="E568" s="28">
        <f>#N/A</f>
        <v>15600</v>
      </c>
      <c r="F568" s="44" t="s">
        <v>2485</v>
      </c>
      <c r="G568" s="26" t="s">
        <v>834</v>
      </c>
      <c r="H568" s="26" t="s">
        <v>1353</v>
      </c>
      <c r="I568" s="26" t="s">
        <v>97</v>
      </c>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row>
    <row r="569" spans="1:51" s="13" customFormat="1" ht="93.75">
      <c r="A569" s="62">
        <v>563</v>
      </c>
      <c r="B569" s="54" t="s">
        <v>1934</v>
      </c>
      <c r="C569" s="28">
        <v>4300</v>
      </c>
      <c r="D569" s="28">
        <v>0</v>
      </c>
      <c r="E569" s="28">
        <f>#N/A</f>
        <v>4300</v>
      </c>
      <c r="F569" s="44" t="s">
        <v>2485</v>
      </c>
      <c r="G569" s="26" t="s">
        <v>834</v>
      </c>
      <c r="H569" s="26" t="s">
        <v>1353</v>
      </c>
      <c r="I569" s="26" t="s">
        <v>97</v>
      </c>
      <c r="K569" s="89"/>
      <c r="L569" s="89"/>
      <c r="M569" s="89"/>
      <c r="N569" s="89"/>
      <c r="O569" s="89"/>
      <c r="P569" s="89"/>
      <c r="Q569" s="89"/>
      <c r="R569" s="89"/>
      <c r="S569" s="89"/>
      <c r="T569" s="89"/>
      <c r="U569" s="89"/>
      <c r="V569" s="89"/>
      <c r="W569" s="89"/>
      <c r="X569" s="89"/>
      <c r="Y569" s="89"/>
      <c r="Z569" s="89"/>
      <c r="AA569" s="89"/>
      <c r="AB569" s="89"/>
      <c r="AC569" s="89"/>
      <c r="AD569" s="89"/>
      <c r="AE569" s="89"/>
      <c r="AF569" s="89"/>
      <c r="AG569" s="89"/>
      <c r="AH569" s="89"/>
      <c r="AI569" s="89"/>
      <c r="AJ569" s="89"/>
      <c r="AK569" s="89"/>
      <c r="AL569" s="89"/>
      <c r="AM569" s="89"/>
      <c r="AN569" s="89"/>
      <c r="AO569" s="89"/>
      <c r="AP569" s="89"/>
      <c r="AQ569" s="89"/>
      <c r="AR569" s="89"/>
      <c r="AS569" s="89"/>
      <c r="AT569" s="89"/>
      <c r="AU569" s="89"/>
      <c r="AV569" s="89"/>
      <c r="AW569" s="89"/>
      <c r="AX569" s="89"/>
      <c r="AY569" s="89"/>
    </row>
    <row r="570" spans="1:51" s="13" customFormat="1" ht="93.75">
      <c r="A570" s="62">
        <v>564</v>
      </c>
      <c r="B570" s="54" t="s">
        <v>1935</v>
      </c>
      <c r="C570" s="28">
        <v>4300</v>
      </c>
      <c r="D570" s="28">
        <v>0</v>
      </c>
      <c r="E570" s="28">
        <f>#N/A</f>
        <v>4300</v>
      </c>
      <c r="F570" s="44" t="s">
        <v>2485</v>
      </c>
      <c r="G570" s="26" t="s">
        <v>834</v>
      </c>
      <c r="H570" s="26" t="s">
        <v>1353</v>
      </c>
      <c r="I570" s="26" t="s">
        <v>97</v>
      </c>
      <c r="K570" s="89"/>
      <c r="L570" s="89"/>
      <c r="M570" s="89"/>
      <c r="N570" s="89"/>
      <c r="O570" s="89"/>
      <c r="P570" s="89"/>
      <c r="Q570" s="89"/>
      <c r="R570" s="89"/>
      <c r="S570" s="89"/>
      <c r="T570" s="89"/>
      <c r="U570" s="89"/>
      <c r="V570" s="89"/>
      <c r="W570" s="89"/>
      <c r="X570" s="89"/>
      <c r="Y570" s="89"/>
      <c r="Z570" s="89"/>
      <c r="AA570" s="89"/>
      <c r="AB570" s="89"/>
      <c r="AC570" s="89"/>
      <c r="AD570" s="89"/>
      <c r="AE570" s="89"/>
      <c r="AF570" s="89"/>
      <c r="AG570" s="89"/>
      <c r="AH570" s="89"/>
      <c r="AI570" s="89"/>
      <c r="AJ570" s="89"/>
      <c r="AK570" s="89"/>
      <c r="AL570" s="89"/>
      <c r="AM570" s="89"/>
      <c r="AN570" s="89"/>
      <c r="AO570" s="89"/>
      <c r="AP570" s="89"/>
      <c r="AQ570" s="89"/>
      <c r="AR570" s="89"/>
      <c r="AS570" s="89"/>
      <c r="AT570" s="89"/>
      <c r="AU570" s="89"/>
      <c r="AV570" s="89"/>
      <c r="AW570" s="89"/>
      <c r="AX570" s="89"/>
      <c r="AY570" s="89"/>
    </row>
    <row r="571" spans="1:51" s="13" customFormat="1" ht="93.75">
      <c r="A571" s="62">
        <v>565</v>
      </c>
      <c r="B571" s="54" t="s">
        <v>1936</v>
      </c>
      <c r="C571" s="28">
        <v>4800</v>
      </c>
      <c r="D571" s="28">
        <v>0</v>
      </c>
      <c r="E571" s="28">
        <f>#N/A</f>
        <v>4800</v>
      </c>
      <c r="F571" s="44" t="s">
        <v>2485</v>
      </c>
      <c r="G571" s="26" t="s">
        <v>834</v>
      </c>
      <c r="H571" s="26" t="s">
        <v>1353</v>
      </c>
      <c r="I571" s="26" t="s">
        <v>97</v>
      </c>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89"/>
      <c r="AY571" s="89"/>
    </row>
    <row r="572" spans="1:51" s="13" customFormat="1" ht="93.75">
      <c r="A572" s="62">
        <v>566</v>
      </c>
      <c r="B572" s="54" t="s">
        <v>1937</v>
      </c>
      <c r="C572" s="28">
        <v>11200</v>
      </c>
      <c r="D572" s="28">
        <v>0</v>
      </c>
      <c r="E572" s="28">
        <f>#N/A</f>
        <v>11200</v>
      </c>
      <c r="F572" s="44" t="s">
        <v>2485</v>
      </c>
      <c r="G572" s="26" t="s">
        <v>834</v>
      </c>
      <c r="H572" s="26" t="s">
        <v>1353</v>
      </c>
      <c r="I572" s="26" t="s">
        <v>97</v>
      </c>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89"/>
      <c r="AY572" s="89"/>
    </row>
    <row r="573" spans="1:51" s="13" customFormat="1" ht="93.75">
      <c r="A573" s="62">
        <v>567</v>
      </c>
      <c r="B573" s="54" t="s">
        <v>1938</v>
      </c>
      <c r="C573" s="28">
        <v>11800</v>
      </c>
      <c r="D573" s="28">
        <v>0</v>
      </c>
      <c r="E573" s="28">
        <f>#N/A</f>
        <v>11800</v>
      </c>
      <c r="F573" s="44" t="s">
        <v>2485</v>
      </c>
      <c r="G573" s="26" t="s">
        <v>834</v>
      </c>
      <c r="H573" s="26" t="s">
        <v>1353</v>
      </c>
      <c r="I573" s="26" t="s">
        <v>97</v>
      </c>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row>
    <row r="574" spans="1:51" s="13" customFormat="1" ht="93.75">
      <c r="A574" s="62">
        <v>568</v>
      </c>
      <c r="B574" s="54" t="s">
        <v>1939</v>
      </c>
      <c r="C574" s="28">
        <v>11800</v>
      </c>
      <c r="D574" s="28">
        <v>0</v>
      </c>
      <c r="E574" s="28">
        <f>#N/A</f>
        <v>11800</v>
      </c>
      <c r="F574" s="44" t="s">
        <v>2485</v>
      </c>
      <c r="G574" s="26" t="s">
        <v>834</v>
      </c>
      <c r="H574" s="26" t="s">
        <v>1353</v>
      </c>
      <c r="I574" s="26" t="s">
        <v>97</v>
      </c>
      <c r="K574" s="89"/>
      <c r="L574" s="89"/>
      <c r="M574" s="89"/>
      <c r="N574" s="89"/>
      <c r="O574" s="89"/>
      <c r="P574" s="89"/>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row>
    <row r="575" spans="1:51" s="13" customFormat="1" ht="93.75">
      <c r="A575" s="62">
        <v>569</v>
      </c>
      <c r="B575" s="54" t="s">
        <v>1940</v>
      </c>
      <c r="C575" s="28">
        <v>11800</v>
      </c>
      <c r="D575" s="28">
        <v>0</v>
      </c>
      <c r="E575" s="28">
        <f>#N/A</f>
        <v>11800</v>
      </c>
      <c r="F575" s="44" t="s">
        <v>2485</v>
      </c>
      <c r="G575" s="26" t="s">
        <v>834</v>
      </c>
      <c r="H575" s="26" t="s">
        <v>1353</v>
      </c>
      <c r="I575" s="26" t="s">
        <v>97</v>
      </c>
      <c r="K575" s="89"/>
      <c r="L575" s="89"/>
      <c r="M575" s="89"/>
      <c r="N575" s="89"/>
      <c r="O575" s="89"/>
      <c r="P575" s="89"/>
      <c r="Q575" s="89"/>
      <c r="R575" s="89"/>
      <c r="S575" s="89"/>
      <c r="T575" s="89"/>
      <c r="U575" s="89"/>
      <c r="V575" s="89"/>
      <c r="W575" s="89"/>
      <c r="X575" s="89"/>
      <c r="Y575" s="89"/>
      <c r="Z575" s="89"/>
      <c r="AA575" s="89"/>
      <c r="AB575" s="89"/>
      <c r="AC575" s="89"/>
      <c r="AD575" s="89"/>
      <c r="AE575" s="89"/>
      <c r="AF575" s="89"/>
      <c r="AG575" s="89"/>
      <c r="AH575" s="89"/>
      <c r="AI575" s="89"/>
      <c r="AJ575" s="89"/>
      <c r="AK575" s="89"/>
      <c r="AL575" s="89"/>
      <c r="AM575" s="89"/>
      <c r="AN575" s="89"/>
      <c r="AO575" s="89"/>
      <c r="AP575" s="89"/>
      <c r="AQ575" s="89"/>
      <c r="AR575" s="89"/>
      <c r="AS575" s="89"/>
      <c r="AT575" s="89"/>
      <c r="AU575" s="89"/>
      <c r="AV575" s="89"/>
      <c r="AW575" s="89"/>
      <c r="AX575" s="89"/>
      <c r="AY575" s="89"/>
    </row>
    <row r="576" spans="1:51" s="13" customFormat="1" ht="93.75">
      <c r="A576" s="62">
        <v>570</v>
      </c>
      <c r="B576" s="54" t="s">
        <v>1945</v>
      </c>
      <c r="C576" s="28">
        <v>2399</v>
      </c>
      <c r="D576" s="28">
        <v>0</v>
      </c>
      <c r="E576" s="28">
        <f>#N/A</f>
        <v>2399</v>
      </c>
      <c r="F576" s="44" t="s">
        <v>2485</v>
      </c>
      <c r="G576" s="26" t="s">
        <v>834</v>
      </c>
      <c r="H576" s="26" t="s">
        <v>1353</v>
      </c>
      <c r="I576" s="26" t="s">
        <v>97</v>
      </c>
      <c r="K576" s="89"/>
      <c r="L576" s="89"/>
      <c r="M576" s="89"/>
      <c r="N576" s="89"/>
      <c r="O576" s="89"/>
      <c r="P576" s="89"/>
      <c r="Q576" s="89"/>
      <c r="R576" s="89"/>
      <c r="S576" s="89"/>
      <c r="T576" s="89"/>
      <c r="U576" s="89"/>
      <c r="V576" s="89"/>
      <c r="W576" s="89"/>
      <c r="X576" s="89"/>
      <c r="Y576" s="89"/>
      <c r="Z576" s="89"/>
      <c r="AA576" s="89"/>
      <c r="AB576" s="89"/>
      <c r="AC576" s="89"/>
      <c r="AD576" s="89"/>
      <c r="AE576" s="89"/>
      <c r="AF576" s="89"/>
      <c r="AG576" s="89"/>
      <c r="AH576" s="89"/>
      <c r="AI576" s="89"/>
      <c r="AJ576" s="89"/>
      <c r="AK576" s="89"/>
      <c r="AL576" s="89"/>
      <c r="AM576" s="89"/>
      <c r="AN576" s="89"/>
      <c r="AO576" s="89"/>
      <c r="AP576" s="89"/>
      <c r="AQ576" s="89"/>
      <c r="AR576" s="89"/>
      <c r="AS576" s="89"/>
      <c r="AT576" s="89"/>
      <c r="AU576" s="89"/>
      <c r="AV576" s="89"/>
      <c r="AW576" s="89"/>
      <c r="AX576" s="89"/>
      <c r="AY576" s="89"/>
    </row>
    <row r="577" spans="1:51" s="13" customFormat="1" ht="93.75">
      <c r="A577" s="62">
        <v>571</v>
      </c>
      <c r="B577" s="54" t="s">
        <v>1946</v>
      </c>
      <c r="C577" s="28">
        <v>8900</v>
      </c>
      <c r="D577" s="28">
        <v>0</v>
      </c>
      <c r="E577" s="28">
        <f>#N/A</f>
        <v>8900</v>
      </c>
      <c r="F577" s="44" t="s">
        <v>2485</v>
      </c>
      <c r="G577" s="26" t="s">
        <v>834</v>
      </c>
      <c r="H577" s="26" t="s">
        <v>1353</v>
      </c>
      <c r="I577" s="26" t="s">
        <v>97</v>
      </c>
      <c r="K577" s="89"/>
      <c r="L577" s="89"/>
      <c r="M577" s="89"/>
      <c r="N577" s="89"/>
      <c r="O577" s="89"/>
      <c r="P577" s="89"/>
      <c r="Q577" s="89"/>
      <c r="R577" s="89"/>
      <c r="S577" s="89"/>
      <c r="T577" s="89"/>
      <c r="U577" s="89"/>
      <c r="V577" s="89"/>
      <c r="W577" s="89"/>
      <c r="X577" s="89"/>
      <c r="Y577" s="89"/>
      <c r="Z577" s="89"/>
      <c r="AA577" s="89"/>
      <c r="AB577" s="89"/>
      <c r="AC577" s="89"/>
      <c r="AD577" s="89"/>
      <c r="AE577" s="89"/>
      <c r="AF577" s="89"/>
      <c r="AG577" s="89"/>
      <c r="AH577" s="89"/>
      <c r="AI577" s="89"/>
      <c r="AJ577" s="89"/>
      <c r="AK577" s="89"/>
      <c r="AL577" s="89"/>
      <c r="AM577" s="89"/>
      <c r="AN577" s="89"/>
      <c r="AO577" s="89"/>
      <c r="AP577" s="89"/>
      <c r="AQ577" s="89"/>
      <c r="AR577" s="89"/>
      <c r="AS577" s="89"/>
      <c r="AT577" s="89"/>
      <c r="AU577" s="89"/>
      <c r="AV577" s="89"/>
      <c r="AW577" s="89"/>
      <c r="AX577" s="89"/>
      <c r="AY577" s="89"/>
    </row>
    <row r="578" spans="1:51" s="13" customFormat="1" ht="93.75">
      <c r="A578" s="62">
        <v>572</v>
      </c>
      <c r="B578" s="54" t="s">
        <v>1953</v>
      </c>
      <c r="C578" s="28">
        <v>25550</v>
      </c>
      <c r="D578" s="28">
        <v>0</v>
      </c>
      <c r="E578" s="28">
        <f>#N/A</f>
        <v>25550</v>
      </c>
      <c r="F578" s="44" t="s">
        <v>2485</v>
      </c>
      <c r="G578" s="26" t="s">
        <v>834</v>
      </c>
      <c r="H578" s="26" t="s">
        <v>1353</v>
      </c>
      <c r="I578" s="26" t="s">
        <v>97</v>
      </c>
      <c r="K578" s="89"/>
      <c r="L578" s="89"/>
      <c r="M578" s="89"/>
      <c r="N578" s="89"/>
      <c r="O578" s="89"/>
      <c r="P578" s="89"/>
      <c r="Q578" s="89"/>
      <c r="R578" s="89"/>
      <c r="S578" s="89"/>
      <c r="T578" s="89"/>
      <c r="U578" s="89"/>
      <c r="V578" s="89"/>
      <c r="W578" s="89"/>
      <c r="X578" s="89"/>
      <c r="Y578" s="89"/>
      <c r="Z578" s="89"/>
      <c r="AA578" s="89"/>
      <c r="AB578" s="89"/>
      <c r="AC578" s="89"/>
      <c r="AD578" s="89"/>
      <c r="AE578" s="89"/>
      <c r="AF578" s="89"/>
      <c r="AG578" s="89"/>
      <c r="AH578" s="89"/>
      <c r="AI578" s="89"/>
      <c r="AJ578" s="89"/>
      <c r="AK578" s="89"/>
      <c r="AL578" s="89"/>
      <c r="AM578" s="89"/>
      <c r="AN578" s="89"/>
      <c r="AO578" s="89"/>
      <c r="AP578" s="89"/>
      <c r="AQ578" s="89"/>
      <c r="AR578" s="89"/>
      <c r="AS578" s="89"/>
      <c r="AT578" s="89"/>
      <c r="AU578" s="89"/>
      <c r="AV578" s="89"/>
      <c r="AW578" s="89"/>
      <c r="AX578" s="89"/>
      <c r="AY578" s="89"/>
    </row>
    <row r="579" spans="1:51" s="13" customFormat="1" ht="93.75">
      <c r="A579" s="62">
        <v>573</v>
      </c>
      <c r="B579" s="54" t="s">
        <v>1947</v>
      </c>
      <c r="C579" s="28">
        <v>2590</v>
      </c>
      <c r="D579" s="28">
        <v>0</v>
      </c>
      <c r="E579" s="28">
        <f>#N/A</f>
        <v>2590</v>
      </c>
      <c r="F579" s="44" t="s">
        <v>2485</v>
      </c>
      <c r="G579" s="26" t="s">
        <v>834</v>
      </c>
      <c r="H579" s="26" t="s">
        <v>1353</v>
      </c>
      <c r="I579" s="26" t="s">
        <v>97</v>
      </c>
      <c r="K579" s="89"/>
      <c r="L579" s="89"/>
      <c r="M579" s="89"/>
      <c r="N579" s="89"/>
      <c r="O579" s="89"/>
      <c r="P579" s="89"/>
      <c r="Q579" s="89"/>
      <c r="R579" s="89"/>
      <c r="S579" s="89"/>
      <c r="T579" s="89"/>
      <c r="U579" s="89"/>
      <c r="V579" s="89"/>
      <c r="W579" s="89"/>
      <c r="X579" s="89"/>
      <c r="Y579" s="89"/>
      <c r="Z579" s="89"/>
      <c r="AA579" s="89"/>
      <c r="AB579" s="89"/>
      <c r="AC579" s="89"/>
      <c r="AD579" s="89"/>
      <c r="AE579" s="89"/>
      <c r="AF579" s="89"/>
      <c r="AG579" s="89"/>
      <c r="AH579" s="89"/>
      <c r="AI579" s="89"/>
      <c r="AJ579" s="89"/>
      <c r="AK579" s="89"/>
      <c r="AL579" s="89"/>
      <c r="AM579" s="89"/>
      <c r="AN579" s="89"/>
      <c r="AO579" s="89"/>
      <c r="AP579" s="89"/>
      <c r="AQ579" s="89"/>
      <c r="AR579" s="89"/>
      <c r="AS579" s="89"/>
      <c r="AT579" s="89"/>
      <c r="AU579" s="89"/>
      <c r="AV579" s="89"/>
      <c r="AW579" s="89"/>
      <c r="AX579" s="89"/>
      <c r="AY579" s="89"/>
    </row>
    <row r="580" spans="1:51" s="13" customFormat="1" ht="187.5">
      <c r="A580" s="62">
        <v>574</v>
      </c>
      <c r="B580" s="54" t="s">
        <v>1954</v>
      </c>
      <c r="C580" s="28">
        <v>54800</v>
      </c>
      <c r="D580" s="28">
        <v>0</v>
      </c>
      <c r="E580" s="28">
        <f>#N/A</f>
        <v>54800</v>
      </c>
      <c r="F580" s="44" t="s">
        <v>3064</v>
      </c>
      <c r="G580" s="26" t="s">
        <v>834</v>
      </c>
      <c r="H580" s="26" t="s">
        <v>473</v>
      </c>
      <c r="I580" s="26" t="s">
        <v>97</v>
      </c>
      <c r="K580" s="89"/>
      <c r="L580" s="89"/>
      <c r="M580" s="89"/>
      <c r="N580" s="89"/>
      <c r="O580" s="89"/>
      <c r="P580" s="89"/>
      <c r="Q580" s="89"/>
      <c r="R580" s="89"/>
      <c r="S580" s="89"/>
      <c r="T580" s="89"/>
      <c r="U580" s="89"/>
      <c r="V580" s="89"/>
      <c r="W580" s="89"/>
      <c r="X580" s="89"/>
      <c r="Y580" s="89"/>
      <c r="Z580" s="89"/>
      <c r="AA580" s="89"/>
      <c r="AB580" s="89"/>
      <c r="AC580" s="89"/>
      <c r="AD580" s="89"/>
      <c r="AE580" s="89"/>
      <c r="AF580" s="89"/>
      <c r="AG580" s="89"/>
      <c r="AH580" s="89"/>
      <c r="AI580" s="89"/>
      <c r="AJ580" s="89"/>
      <c r="AK580" s="89"/>
      <c r="AL580" s="89"/>
      <c r="AM580" s="89"/>
      <c r="AN580" s="89"/>
      <c r="AO580" s="89"/>
      <c r="AP580" s="89"/>
      <c r="AQ580" s="89"/>
      <c r="AR580" s="89"/>
      <c r="AS580" s="89"/>
      <c r="AT580" s="89"/>
      <c r="AU580" s="89"/>
      <c r="AV580" s="89"/>
      <c r="AW580" s="89"/>
      <c r="AX580" s="89"/>
      <c r="AY580" s="89"/>
    </row>
    <row r="581" spans="1:51" s="13" customFormat="1" ht="187.5">
      <c r="A581" s="62">
        <v>575</v>
      </c>
      <c r="B581" s="54" t="s">
        <v>1955</v>
      </c>
      <c r="C581" s="28">
        <v>54800</v>
      </c>
      <c r="D581" s="28">
        <v>0</v>
      </c>
      <c r="E581" s="28">
        <f>#N/A</f>
        <v>54800</v>
      </c>
      <c r="F581" s="44" t="s">
        <v>3064</v>
      </c>
      <c r="G581" s="26" t="s">
        <v>834</v>
      </c>
      <c r="H581" s="26" t="s">
        <v>473</v>
      </c>
      <c r="I581" s="26" t="s">
        <v>97</v>
      </c>
      <c r="K581" s="89"/>
      <c r="L581" s="89"/>
      <c r="M581" s="89"/>
      <c r="N581" s="89"/>
      <c r="O581" s="89"/>
      <c r="P581" s="89"/>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row>
    <row r="582" spans="1:51" s="13" customFormat="1" ht="187.5">
      <c r="A582" s="62">
        <v>576</v>
      </c>
      <c r="B582" s="54" t="s">
        <v>1956</v>
      </c>
      <c r="C582" s="28">
        <v>54800</v>
      </c>
      <c r="D582" s="28">
        <v>0</v>
      </c>
      <c r="E582" s="28">
        <f>#N/A</f>
        <v>54800</v>
      </c>
      <c r="F582" s="44" t="s">
        <v>3064</v>
      </c>
      <c r="G582" s="26" t="s">
        <v>834</v>
      </c>
      <c r="H582" s="26" t="s">
        <v>473</v>
      </c>
      <c r="I582" s="26" t="s">
        <v>97</v>
      </c>
      <c r="K582" s="89"/>
      <c r="L582" s="89"/>
      <c r="M582" s="89"/>
      <c r="N582" s="89"/>
      <c r="O582" s="89"/>
      <c r="P582" s="89"/>
      <c r="Q582" s="89"/>
      <c r="R582" s="89"/>
      <c r="S582" s="89"/>
      <c r="T582" s="89"/>
      <c r="U582" s="89"/>
      <c r="V582" s="89"/>
      <c r="W582" s="89"/>
      <c r="X582" s="89"/>
      <c r="Y582" s="89"/>
      <c r="Z582" s="89"/>
      <c r="AA582" s="89"/>
      <c r="AB582" s="89"/>
      <c r="AC582" s="89"/>
      <c r="AD582" s="89"/>
      <c r="AE582" s="89"/>
      <c r="AF582" s="89"/>
      <c r="AG582" s="89"/>
      <c r="AH582" s="89"/>
      <c r="AI582" s="89"/>
      <c r="AJ582" s="89"/>
      <c r="AK582" s="89"/>
      <c r="AL582" s="89"/>
      <c r="AM582" s="89"/>
      <c r="AN582" s="89"/>
      <c r="AO582" s="89"/>
      <c r="AP582" s="89"/>
      <c r="AQ582" s="89"/>
      <c r="AR582" s="89"/>
      <c r="AS582" s="89"/>
      <c r="AT582" s="89"/>
      <c r="AU582" s="89"/>
      <c r="AV582" s="89"/>
      <c r="AW582" s="89"/>
      <c r="AX582" s="89"/>
      <c r="AY582" s="89"/>
    </row>
    <row r="583" spans="1:51" s="13" customFormat="1" ht="93.75">
      <c r="A583" s="62">
        <v>577</v>
      </c>
      <c r="B583" s="54" t="s">
        <v>1948</v>
      </c>
      <c r="C583" s="28">
        <v>7020</v>
      </c>
      <c r="D583" s="28">
        <v>0</v>
      </c>
      <c r="E583" s="28">
        <f>#N/A</f>
        <v>7020</v>
      </c>
      <c r="F583" s="44" t="s">
        <v>2485</v>
      </c>
      <c r="G583" s="26" t="s">
        <v>834</v>
      </c>
      <c r="H583" s="26" t="s">
        <v>1353</v>
      </c>
      <c r="I583" s="26" t="s">
        <v>97</v>
      </c>
      <c r="K583" s="89"/>
      <c r="L583" s="89"/>
      <c r="M583" s="89"/>
      <c r="N583" s="89"/>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c r="AT583" s="89"/>
      <c r="AU583" s="89"/>
      <c r="AV583" s="89"/>
      <c r="AW583" s="89"/>
      <c r="AX583" s="89"/>
      <c r="AY583" s="89"/>
    </row>
    <row r="584" spans="1:51" s="13" customFormat="1" ht="187.5">
      <c r="A584" s="110">
        <v>578</v>
      </c>
      <c r="B584" s="112" t="s">
        <v>1949</v>
      </c>
      <c r="C584" s="95">
        <v>3120</v>
      </c>
      <c r="D584" s="95">
        <v>0</v>
      </c>
      <c r="E584" s="95">
        <f>#N/A</f>
        <v>3120</v>
      </c>
      <c r="F584" s="91" t="s">
        <v>3037</v>
      </c>
      <c r="G584" s="94" t="s">
        <v>2758</v>
      </c>
      <c r="H584" s="94" t="s">
        <v>1353</v>
      </c>
      <c r="I584" s="94" t="s">
        <v>97</v>
      </c>
      <c r="K584" s="89"/>
      <c r="L584" s="89"/>
      <c r="M584" s="89"/>
      <c r="N584" s="89"/>
      <c r="O584" s="89"/>
      <c r="P584" s="89"/>
      <c r="Q584" s="89"/>
      <c r="R584" s="89"/>
      <c r="S584" s="89"/>
      <c r="T584" s="89"/>
      <c r="U584" s="89"/>
      <c r="V584" s="89"/>
      <c r="W584" s="89"/>
      <c r="X584" s="89"/>
      <c r="Y584" s="89"/>
      <c r="Z584" s="89"/>
      <c r="AA584" s="89"/>
      <c r="AB584" s="89"/>
      <c r="AC584" s="89"/>
      <c r="AD584" s="89"/>
      <c r="AE584" s="89"/>
      <c r="AF584" s="89"/>
      <c r="AG584" s="89"/>
      <c r="AH584" s="89"/>
      <c r="AI584" s="89"/>
      <c r="AJ584" s="89"/>
      <c r="AK584" s="89"/>
      <c r="AL584" s="89"/>
      <c r="AM584" s="89"/>
      <c r="AN584" s="89"/>
      <c r="AO584" s="89"/>
      <c r="AP584" s="89"/>
      <c r="AQ584" s="89"/>
      <c r="AR584" s="89"/>
      <c r="AS584" s="89"/>
      <c r="AT584" s="89"/>
      <c r="AU584" s="89"/>
      <c r="AV584" s="89"/>
      <c r="AW584" s="89"/>
      <c r="AX584" s="89"/>
      <c r="AY584" s="89"/>
    </row>
    <row r="585" spans="1:51" s="13" customFormat="1" ht="187.5">
      <c r="A585" s="110">
        <v>579</v>
      </c>
      <c r="B585" s="112" t="s">
        <v>1950</v>
      </c>
      <c r="C585" s="95">
        <v>3120</v>
      </c>
      <c r="D585" s="95">
        <v>0</v>
      </c>
      <c r="E585" s="95">
        <f>#N/A</f>
        <v>3120</v>
      </c>
      <c r="F585" s="91" t="s">
        <v>3037</v>
      </c>
      <c r="G585" s="94" t="s">
        <v>2758</v>
      </c>
      <c r="H585" s="94" t="s">
        <v>1353</v>
      </c>
      <c r="I585" s="94" t="s">
        <v>97</v>
      </c>
      <c r="K585" s="89"/>
      <c r="L585" s="89"/>
      <c r="M585" s="89"/>
      <c r="N585" s="89"/>
      <c r="O585" s="89"/>
      <c r="P585" s="89"/>
      <c r="Q585" s="89"/>
      <c r="R585" s="89"/>
      <c r="S585" s="89"/>
      <c r="T585" s="89"/>
      <c r="U585" s="89"/>
      <c r="V585" s="89"/>
      <c r="W585" s="89"/>
      <c r="X585" s="89"/>
      <c r="Y585" s="89"/>
      <c r="Z585" s="89"/>
      <c r="AA585" s="89"/>
      <c r="AB585" s="89"/>
      <c r="AC585" s="89"/>
      <c r="AD585" s="89"/>
      <c r="AE585" s="89"/>
      <c r="AF585" s="89"/>
      <c r="AG585" s="89"/>
      <c r="AH585" s="89"/>
      <c r="AI585" s="89"/>
      <c r="AJ585" s="89"/>
      <c r="AK585" s="89"/>
      <c r="AL585" s="89"/>
      <c r="AM585" s="89"/>
      <c r="AN585" s="89"/>
      <c r="AO585" s="89"/>
      <c r="AP585" s="89"/>
      <c r="AQ585" s="89"/>
      <c r="AR585" s="89"/>
      <c r="AS585" s="89"/>
      <c r="AT585" s="89"/>
      <c r="AU585" s="89"/>
      <c r="AV585" s="89"/>
      <c r="AW585" s="89"/>
      <c r="AX585" s="89"/>
      <c r="AY585" s="89"/>
    </row>
    <row r="586" spans="1:51" s="13" customFormat="1" ht="187.5">
      <c r="A586" s="110">
        <v>580</v>
      </c>
      <c r="B586" s="112" t="s">
        <v>1951</v>
      </c>
      <c r="C586" s="95">
        <v>3120</v>
      </c>
      <c r="D586" s="95">
        <v>0</v>
      </c>
      <c r="E586" s="95">
        <f>#N/A</f>
        <v>3120</v>
      </c>
      <c r="F586" s="91" t="s">
        <v>3037</v>
      </c>
      <c r="G586" s="94" t="s">
        <v>2758</v>
      </c>
      <c r="H586" s="94" t="s">
        <v>1353</v>
      </c>
      <c r="I586" s="94" t="s">
        <v>97</v>
      </c>
      <c r="K586" s="89"/>
      <c r="L586" s="89"/>
      <c r="M586" s="89"/>
      <c r="N586" s="89"/>
      <c r="O586" s="89"/>
      <c r="P586" s="89"/>
      <c r="Q586" s="89"/>
      <c r="R586" s="89"/>
      <c r="S586" s="89"/>
      <c r="T586" s="89"/>
      <c r="U586" s="89"/>
      <c r="V586" s="89"/>
      <c r="W586" s="89"/>
      <c r="X586" s="89"/>
      <c r="Y586" s="89"/>
      <c r="Z586" s="89"/>
      <c r="AA586" s="89"/>
      <c r="AB586" s="89"/>
      <c r="AC586" s="89"/>
      <c r="AD586" s="89"/>
      <c r="AE586" s="89"/>
      <c r="AF586" s="89"/>
      <c r="AG586" s="89"/>
      <c r="AH586" s="89"/>
      <c r="AI586" s="89"/>
      <c r="AJ586" s="89"/>
      <c r="AK586" s="89"/>
      <c r="AL586" s="89"/>
      <c r="AM586" s="89"/>
      <c r="AN586" s="89"/>
      <c r="AO586" s="89"/>
      <c r="AP586" s="89"/>
      <c r="AQ586" s="89"/>
      <c r="AR586" s="89"/>
      <c r="AS586" s="89"/>
      <c r="AT586" s="89"/>
      <c r="AU586" s="89"/>
      <c r="AV586" s="89"/>
      <c r="AW586" s="89"/>
      <c r="AX586" s="89"/>
      <c r="AY586" s="89"/>
    </row>
    <row r="587" spans="1:51" s="13" customFormat="1" ht="187.5">
      <c r="A587" s="110">
        <v>581</v>
      </c>
      <c r="B587" s="112" t="s">
        <v>1952</v>
      </c>
      <c r="C587" s="95">
        <v>3120</v>
      </c>
      <c r="D587" s="95">
        <v>0</v>
      </c>
      <c r="E587" s="95">
        <f>#N/A</f>
        <v>3120</v>
      </c>
      <c r="F587" s="91" t="s">
        <v>3037</v>
      </c>
      <c r="G587" s="94" t="s">
        <v>2758</v>
      </c>
      <c r="H587" s="94" t="s">
        <v>1353</v>
      </c>
      <c r="I587" s="94" t="s">
        <v>97</v>
      </c>
      <c r="K587" s="89"/>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89"/>
      <c r="AK587" s="89"/>
      <c r="AL587" s="89"/>
      <c r="AM587" s="89"/>
      <c r="AN587" s="89"/>
      <c r="AO587" s="89"/>
      <c r="AP587" s="89"/>
      <c r="AQ587" s="89"/>
      <c r="AR587" s="89"/>
      <c r="AS587" s="89"/>
      <c r="AT587" s="89"/>
      <c r="AU587" s="89"/>
      <c r="AV587" s="89"/>
      <c r="AW587" s="89"/>
      <c r="AX587" s="89"/>
      <c r="AY587" s="89"/>
    </row>
    <row r="588" spans="1:51" s="13" customFormat="1" ht="187.5">
      <c r="A588" s="62">
        <v>582</v>
      </c>
      <c r="B588" s="54" t="s">
        <v>1957</v>
      </c>
      <c r="C588" s="28">
        <v>93000</v>
      </c>
      <c r="D588" s="28">
        <v>0</v>
      </c>
      <c r="E588" s="28">
        <f>#N/A</f>
        <v>93000</v>
      </c>
      <c r="F588" s="44" t="s">
        <v>3061</v>
      </c>
      <c r="G588" s="26" t="s">
        <v>834</v>
      </c>
      <c r="H588" s="26" t="s">
        <v>473</v>
      </c>
      <c r="I588" s="26" t="s">
        <v>97</v>
      </c>
      <c r="K588" s="89"/>
      <c r="L588" s="89"/>
      <c r="M588" s="89"/>
      <c r="N588" s="89"/>
      <c r="O588" s="89"/>
      <c r="P588" s="89"/>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row>
    <row r="589" spans="1:51" s="13" customFormat="1" ht="187.5">
      <c r="A589" s="62">
        <v>583</v>
      </c>
      <c r="B589" s="54" t="s">
        <v>1962</v>
      </c>
      <c r="C589" s="28">
        <v>93000</v>
      </c>
      <c r="D589" s="28">
        <v>0</v>
      </c>
      <c r="E589" s="28">
        <f>#N/A</f>
        <v>93000</v>
      </c>
      <c r="F589" s="44" t="s">
        <v>3061</v>
      </c>
      <c r="G589" s="26" t="s">
        <v>834</v>
      </c>
      <c r="H589" s="26" t="s">
        <v>473</v>
      </c>
      <c r="I589" s="26" t="s">
        <v>97</v>
      </c>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89"/>
      <c r="AY589" s="89"/>
    </row>
    <row r="590" spans="1:51" s="13" customFormat="1" ht="187.5">
      <c r="A590" s="62">
        <v>584</v>
      </c>
      <c r="B590" s="54" t="s">
        <v>1961</v>
      </c>
      <c r="C590" s="28">
        <v>93000</v>
      </c>
      <c r="D590" s="28">
        <v>0</v>
      </c>
      <c r="E590" s="28">
        <f>#N/A</f>
        <v>93000</v>
      </c>
      <c r="F590" s="44" t="s">
        <v>3061</v>
      </c>
      <c r="G590" s="26" t="s">
        <v>834</v>
      </c>
      <c r="H590" s="26" t="s">
        <v>473</v>
      </c>
      <c r="I590" s="26" t="s">
        <v>97</v>
      </c>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89"/>
      <c r="AY590" s="89"/>
    </row>
    <row r="591" spans="1:51" s="13" customFormat="1" ht="187.5">
      <c r="A591" s="62">
        <v>585</v>
      </c>
      <c r="B591" s="54" t="s">
        <v>1958</v>
      </c>
      <c r="C591" s="28">
        <v>2000</v>
      </c>
      <c r="D591" s="28">
        <v>0</v>
      </c>
      <c r="E591" s="28">
        <f>#N/A</f>
        <v>2000</v>
      </c>
      <c r="F591" s="44" t="s">
        <v>3061</v>
      </c>
      <c r="G591" s="26" t="s">
        <v>834</v>
      </c>
      <c r="H591" s="26" t="s">
        <v>473</v>
      </c>
      <c r="I591" s="26" t="s">
        <v>97</v>
      </c>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89"/>
      <c r="AY591" s="89"/>
    </row>
    <row r="592" spans="1:51" s="13" customFormat="1" ht="187.5">
      <c r="A592" s="24">
        <v>586</v>
      </c>
      <c r="B592" s="54" t="s">
        <v>1959</v>
      </c>
      <c r="C592" s="28">
        <v>2000</v>
      </c>
      <c r="D592" s="28">
        <v>0</v>
      </c>
      <c r="E592" s="28">
        <f>#N/A</f>
        <v>2000</v>
      </c>
      <c r="F592" s="44" t="s">
        <v>3061</v>
      </c>
      <c r="G592" s="26" t="s">
        <v>834</v>
      </c>
      <c r="H592" s="26" t="s">
        <v>473</v>
      </c>
      <c r="I592" s="26" t="s">
        <v>97</v>
      </c>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89"/>
      <c r="AY592" s="89"/>
    </row>
    <row r="593" spans="1:51" s="13" customFormat="1" ht="187.5">
      <c r="A593" s="24">
        <v>587</v>
      </c>
      <c r="B593" s="54" t="s">
        <v>1960</v>
      </c>
      <c r="C593" s="28">
        <v>2000</v>
      </c>
      <c r="D593" s="28">
        <v>0</v>
      </c>
      <c r="E593" s="28">
        <f>#N/A</f>
        <v>2000</v>
      </c>
      <c r="F593" s="44" t="s">
        <v>3061</v>
      </c>
      <c r="G593" s="26" t="s">
        <v>834</v>
      </c>
      <c r="H593" s="26" t="s">
        <v>473</v>
      </c>
      <c r="I593" s="26" t="s">
        <v>97</v>
      </c>
      <c r="K593" s="89"/>
      <c r="L593" s="89"/>
      <c r="M593" s="89"/>
      <c r="N593" s="89"/>
      <c r="O593" s="89"/>
      <c r="P593" s="89"/>
      <c r="Q593" s="89"/>
      <c r="R593" s="89"/>
      <c r="S593" s="89"/>
      <c r="T593" s="89"/>
      <c r="U593" s="89"/>
      <c r="V593" s="89"/>
      <c r="W593" s="89"/>
      <c r="X593" s="89"/>
      <c r="Y593" s="89"/>
      <c r="Z593" s="89"/>
      <c r="AA593" s="89"/>
      <c r="AB593" s="89"/>
      <c r="AC593" s="89"/>
      <c r="AD593" s="89"/>
      <c r="AE593" s="89"/>
      <c r="AF593" s="89"/>
      <c r="AG593" s="89"/>
      <c r="AH593" s="89"/>
      <c r="AI593" s="89"/>
      <c r="AJ593" s="89"/>
      <c r="AK593" s="89"/>
      <c r="AL593" s="89"/>
      <c r="AM593" s="89"/>
      <c r="AN593" s="89"/>
      <c r="AO593" s="89"/>
      <c r="AP593" s="89"/>
      <c r="AQ593" s="89"/>
      <c r="AR593" s="89"/>
      <c r="AS593" s="89"/>
      <c r="AT593" s="89"/>
      <c r="AU593" s="89"/>
      <c r="AV593" s="89"/>
      <c r="AW593" s="89"/>
      <c r="AX593" s="89"/>
      <c r="AY593" s="89"/>
    </row>
    <row r="594" spans="1:51" s="13" customFormat="1" ht="93.75">
      <c r="A594" s="24">
        <v>588</v>
      </c>
      <c r="B594" s="26" t="s">
        <v>1963</v>
      </c>
      <c r="C594" s="28">
        <v>90000</v>
      </c>
      <c r="D594" s="28">
        <v>0</v>
      </c>
      <c r="E594" s="28">
        <f>#N/A</f>
        <v>90000</v>
      </c>
      <c r="F594" s="44" t="s">
        <v>2486</v>
      </c>
      <c r="G594" s="26" t="s">
        <v>834</v>
      </c>
      <c r="H594" s="26" t="s">
        <v>473</v>
      </c>
      <c r="I594" s="26" t="s">
        <v>97</v>
      </c>
      <c r="K594" s="89"/>
      <c r="L594" s="89"/>
      <c r="M594" s="89"/>
      <c r="N594" s="89"/>
      <c r="O594" s="89"/>
      <c r="P594" s="89"/>
      <c r="Q594" s="89"/>
      <c r="R594" s="89"/>
      <c r="S594" s="89"/>
      <c r="T594" s="89"/>
      <c r="U594" s="89"/>
      <c r="V594" s="89"/>
      <c r="W594" s="89"/>
      <c r="X594" s="89"/>
      <c r="Y594" s="89"/>
      <c r="Z594" s="89"/>
      <c r="AA594" s="89"/>
      <c r="AB594" s="89"/>
      <c r="AC594" s="89"/>
      <c r="AD594" s="89"/>
      <c r="AE594" s="89"/>
      <c r="AF594" s="89"/>
      <c r="AG594" s="89"/>
      <c r="AH594" s="89"/>
      <c r="AI594" s="89"/>
      <c r="AJ594" s="89"/>
      <c r="AK594" s="89"/>
      <c r="AL594" s="89"/>
      <c r="AM594" s="89"/>
      <c r="AN594" s="89"/>
      <c r="AO594" s="89"/>
      <c r="AP594" s="89"/>
      <c r="AQ594" s="89"/>
      <c r="AR594" s="89"/>
      <c r="AS594" s="89"/>
      <c r="AT594" s="89"/>
      <c r="AU594" s="89"/>
      <c r="AV594" s="89"/>
      <c r="AW594" s="89"/>
      <c r="AX594" s="89"/>
      <c r="AY594" s="89"/>
    </row>
    <row r="595" spans="1:51" s="13" customFormat="1" ht="93.75">
      <c r="A595" s="24">
        <v>589</v>
      </c>
      <c r="B595" s="26" t="s">
        <v>2007</v>
      </c>
      <c r="C595" s="28">
        <v>31875</v>
      </c>
      <c r="D595" s="28">
        <v>0</v>
      </c>
      <c r="E595" s="28">
        <f>#N/A</f>
        <v>31875</v>
      </c>
      <c r="F595" s="44" t="s">
        <v>2486</v>
      </c>
      <c r="G595" s="26" t="s">
        <v>834</v>
      </c>
      <c r="H595" s="26" t="s">
        <v>473</v>
      </c>
      <c r="I595" s="26" t="s">
        <v>97</v>
      </c>
      <c r="K595" s="89"/>
      <c r="L595" s="89"/>
      <c r="M595" s="89"/>
      <c r="N595" s="89"/>
      <c r="O595" s="89"/>
      <c r="P595" s="89"/>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row>
    <row r="596" spans="1:51" s="13" customFormat="1" ht="93.75">
      <c r="A596" s="24">
        <v>590</v>
      </c>
      <c r="B596" s="26" t="s">
        <v>2008</v>
      </c>
      <c r="C596" s="28">
        <v>24375</v>
      </c>
      <c r="D596" s="28">
        <v>0</v>
      </c>
      <c r="E596" s="28">
        <f>SUM(C596-D596)</f>
        <v>24375</v>
      </c>
      <c r="F596" s="44" t="s">
        <v>2486</v>
      </c>
      <c r="G596" s="26" t="s">
        <v>834</v>
      </c>
      <c r="H596" s="26" t="s">
        <v>473</v>
      </c>
      <c r="I596" s="26" t="s">
        <v>97</v>
      </c>
      <c r="K596" s="89"/>
      <c r="L596" s="89"/>
      <c r="M596" s="89"/>
      <c r="N596" s="89"/>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9"/>
      <c r="AN596" s="89"/>
      <c r="AO596" s="89"/>
      <c r="AP596" s="89"/>
      <c r="AQ596" s="89"/>
      <c r="AR596" s="89"/>
      <c r="AS596" s="89"/>
      <c r="AT596" s="89"/>
      <c r="AU596" s="89"/>
      <c r="AV596" s="89"/>
      <c r="AW596" s="89"/>
      <c r="AX596" s="89"/>
      <c r="AY596" s="89"/>
    </row>
    <row r="597" spans="1:51" s="13" customFormat="1" ht="93.75">
      <c r="A597" s="24">
        <v>591</v>
      </c>
      <c r="B597" s="26" t="s">
        <v>2009</v>
      </c>
      <c r="C597" s="28">
        <v>10625</v>
      </c>
      <c r="D597" s="28">
        <v>0</v>
      </c>
      <c r="E597" s="28">
        <f>SUM(C597-D597)</f>
        <v>10625</v>
      </c>
      <c r="F597" s="44" t="s">
        <v>2486</v>
      </c>
      <c r="G597" s="26" t="s">
        <v>834</v>
      </c>
      <c r="H597" s="26" t="s">
        <v>473</v>
      </c>
      <c r="I597" s="26" t="s">
        <v>97</v>
      </c>
      <c r="K597" s="89"/>
      <c r="L597" s="89"/>
      <c r="M597" s="89"/>
      <c r="N597" s="89"/>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9"/>
      <c r="AN597" s="89"/>
      <c r="AO597" s="89"/>
      <c r="AP597" s="89"/>
      <c r="AQ597" s="89"/>
      <c r="AR597" s="89"/>
      <c r="AS597" s="89"/>
      <c r="AT597" s="89"/>
      <c r="AU597" s="89"/>
      <c r="AV597" s="89"/>
      <c r="AW597" s="89"/>
      <c r="AX597" s="89"/>
      <c r="AY597" s="89"/>
    </row>
    <row r="598" spans="1:51" s="13" customFormat="1" ht="93.75">
      <c r="A598" s="24">
        <v>592</v>
      </c>
      <c r="B598" s="26" t="s">
        <v>1964</v>
      </c>
      <c r="C598" s="28">
        <v>32835</v>
      </c>
      <c r="D598" s="28">
        <v>0</v>
      </c>
      <c r="E598" s="28">
        <f>#N/A</f>
        <v>32835</v>
      </c>
      <c r="F598" s="44" t="s">
        <v>2486</v>
      </c>
      <c r="G598" s="26" t="s">
        <v>834</v>
      </c>
      <c r="H598" s="26" t="s">
        <v>473</v>
      </c>
      <c r="I598" s="26" t="s">
        <v>97</v>
      </c>
      <c r="K598" s="89"/>
      <c r="L598" s="89"/>
      <c r="M598" s="89"/>
      <c r="N598" s="89"/>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9"/>
      <c r="AN598" s="89"/>
      <c r="AO598" s="89"/>
      <c r="AP598" s="89"/>
      <c r="AQ598" s="89"/>
      <c r="AR598" s="89"/>
      <c r="AS598" s="89"/>
      <c r="AT598" s="89"/>
      <c r="AU598" s="89"/>
      <c r="AV598" s="89"/>
      <c r="AW598" s="89"/>
      <c r="AX598" s="89"/>
      <c r="AY598" s="89"/>
    </row>
    <row r="599" spans="1:51" s="13" customFormat="1" ht="93.75">
      <c r="A599" s="24">
        <v>593</v>
      </c>
      <c r="B599" s="26" t="s">
        <v>1965</v>
      </c>
      <c r="C599" s="28">
        <v>116097</v>
      </c>
      <c r="D599" s="28">
        <v>0</v>
      </c>
      <c r="E599" s="28">
        <f>#N/A</f>
        <v>116097</v>
      </c>
      <c r="F599" s="44" t="s">
        <v>2486</v>
      </c>
      <c r="G599" s="26" t="s">
        <v>834</v>
      </c>
      <c r="H599" s="26" t="s">
        <v>473</v>
      </c>
      <c r="I599" s="26" t="s">
        <v>97</v>
      </c>
      <c r="K599" s="89"/>
      <c r="L599" s="89"/>
      <c r="M599" s="89"/>
      <c r="N599" s="89"/>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9"/>
      <c r="AN599" s="89"/>
      <c r="AO599" s="89"/>
      <c r="AP599" s="89"/>
      <c r="AQ599" s="89"/>
      <c r="AR599" s="89"/>
      <c r="AS599" s="89"/>
      <c r="AT599" s="89"/>
      <c r="AU599" s="89"/>
      <c r="AV599" s="89"/>
      <c r="AW599" s="89"/>
      <c r="AX599" s="89"/>
      <c r="AY599" s="89"/>
    </row>
    <row r="600" spans="1:51" s="13" customFormat="1" ht="93.75">
      <c r="A600" s="24">
        <v>594</v>
      </c>
      <c r="B600" s="26" t="s">
        <v>1966</v>
      </c>
      <c r="C600" s="28">
        <v>12301</v>
      </c>
      <c r="D600" s="28">
        <v>0</v>
      </c>
      <c r="E600" s="28">
        <f>SUM(C600-D600)</f>
        <v>12301</v>
      </c>
      <c r="F600" s="44" t="s">
        <v>2486</v>
      </c>
      <c r="G600" s="26" t="s">
        <v>834</v>
      </c>
      <c r="H600" s="26" t="s">
        <v>473</v>
      </c>
      <c r="I600" s="26" t="s">
        <v>97</v>
      </c>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c r="AT600" s="89"/>
      <c r="AU600" s="89"/>
      <c r="AV600" s="89"/>
      <c r="AW600" s="89"/>
      <c r="AX600" s="89"/>
      <c r="AY600" s="89"/>
    </row>
    <row r="601" spans="1:51" s="13" customFormat="1" ht="93.75">
      <c r="A601" s="24">
        <v>595</v>
      </c>
      <c r="B601" s="26" t="s">
        <v>1967</v>
      </c>
      <c r="C601" s="28">
        <v>135809</v>
      </c>
      <c r="D601" s="28">
        <v>0</v>
      </c>
      <c r="E601" s="28">
        <f>#N/A</f>
        <v>135809</v>
      </c>
      <c r="F601" s="44" t="s">
        <v>2486</v>
      </c>
      <c r="G601" s="26" t="s">
        <v>834</v>
      </c>
      <c r="H601" s="26" t="s">
        <v>473</v>
      </c>
      <c r="I601" s="26" t="s">
        <v>97</v>
      </c>
      <c r="K601" s="89"/>
      <c r="L601" s="89"/>
      <c r="M601" s="89"/>
      <c r="N601" s="89"/>
      <c r="O601" s="89"/>
      <c r="P601" s="89"/>
      <c r="Q601" s="89"/>
      <c r="R601" s="89"/>
      <c r="S601" s="89"/>
      <c r="T601" s="89"/>
      <c r="U601" s="89"/>
      <c r="V601" s="89"/>
      <c r="W601" s="89"/>
      <c r="X601" s="89"/>
      <c r="Y601" s="89"/>
      <c r="Z601" s="89"/>
      <c r="AA601" s="89"/>
      <c r="AB601" s="89"/>
      <c r="AC601" s="89"/>
      <c r="AD601" s="89"/>
      <c r="AE601" s="89"/>
      <c r="AF601" s="89"/>
      <c r="AG601" s="89"/>
      <c r="AH601" s="89"/>
      <c r="AI601" s="89"/>
      <c r="AJ601" s="89"/>
      <c r="AK601" s="89"/>
      <c r="AL601" s="89"/>
      <c r="AM601" s="89"/>
      <c r="AN601" s="89"/>
      <c r="AO601" s="89"/>
      <c r="AP601" s="89"/>
      <c r="AQ601" s="89"/>
      <c r="AR601" s="89"/>
      <c r="AS601" s="89"/>
      <c r="AT601" s="89"/>
      <c r="AU601" s="89"/>
      <c r="AV601" s="89"/>
      <c r="AW601" s="89"/>
      <c r="AX601" s="89"/>
      <c r="AY601" s="89"/>
    </row>
    <row r="602" spans="1:51" s="13" customFormat="1" ht="93.75">
      <c r="A602" s="24">
        <v>596</v>
      </c>
      <c r="B602" s="26" t="s">
        <v>1968</v>
      </c>
      <c r="C602" s="28">
        <v>15000</v>
      </c>
      <c r="D602" s="28">
        <v>0</v>
      </c>
      <c r="E602" s="28">
        <f>#N/A</f>
        <v>15000</v>
      </c>
      <c r="F602" s="44" t="s">
        <v>2486</v>
      </c>
      <c r="G602" s="26" t="s">
        <v>834</v>
      </c>
      <c r="H602" s="26" t="s">
        <v>473</v>
      </c>
      <c r="I602" s="26" t="s">
        <v>97</v>
      </c>
      <c r="K602" s="89"/>
      <c r="L602" s="89"/>
      <c r="M602" s="89"/>
      <c r="N602" s="89"/>
      <c r="O602" s="89"/>
      <c r="P602" s="89"/>
      <c r="Q602" s="89"/>
      <c r="R602" s="89"/>
      <c r="S602" s="89"/>
      <c r="T602" s="89"/>
      <c r="U602" s="89"/>
      <c r="V602" s="89"/>
      <c r="W602" s="89"/>
      <c r="X602" s="89"/>
      <c r="Y602" s="89"/>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c r="AY602" s="89"/>
    </row>
    <row r="603" spans="1:51" s="13" customFormat="1" ht="93.75">
      <c r="A603" s="24">
        <v>597</v>
      </c>
      <c r="B603" s="26" t="s">
        <v>1969</v>
      </c>
      <c r="C603" s="28">
        <v>15000</v>
      </c>
      <c r="D603" s="28">
        <v>0</v>
      </c>
      <c r="E603" s="28">
        <f>#N/A</f>
        <v>15000</v>
      </c>
      <c r="F603" s="44" t="s">
        <v>2486</v>
      </c>
      <c r="G603" s="26" t="s">
        <v>834</v>
      </c>
      <c r="H603" s="26" t="s">
        <v>473</v>
      </c>
      <c r="I603" s="26" t="s">
        <v>97</v>
      </c>
      <c r="K603" s="89"/>
      <c r="L603" s="89"/>
      <c r="M603" s="89"/>
      <c r="N603" s="89"/>
      <c r="O603" s="89"/>
      <c r="P603" s="89"/>
      <c r="Q603" s="89"/>
      <c r="R603" s="89"/>
      <c r="S603" s="89"/>
      <c r="T603" s="89"/>
      <c r="U603" s="89"/>
      <c r="V603" s="89"/>
      <c r="W603" s="89"/>
      <c r="X603" s="89"/>
      <c r="Y603" s="89"/>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c r="AY603" s="89"/>
    </row>
    <row r="604" spans="1:51" s="13" customFormat="1" ht="93.75">
      <c r="A604" s="24">
        <v>598</v>
      </c>
      <c r="B604" s="26" t="s">
        <v>1970</v>
      </c>
      <c r="C604" s="28">
        <v>12000</v>
      </c>
      <c r="D604" s="28">
        <v>0</v>
      </c>
      <c r="E604" s="28">
        <f>#N/A</f>
        <v>12000</v>
      </c>
      <c r="F604" s="44" t="s">
        <v>2486</v>
      </c>
      <c r="G604" s="26" t="s">
        <v>834</v>
      </c>
      <c r="H604" s="26" t="s">
        <v>473</v>
      </c>
      <c r="I604" s="26" t="s">
        <v>97</v>
      </c>
      <c r="K604" s="89"/>
      <c r="L604" s="89"/>
      <c r="M604" s="89"/>
      <c r="N604" s="89"/>
      <c r="O604" s="89"/>
      <c r="P604" s="89"/>
      <c r="Q604" s="89"/>
      <c r="R604" s="89"/>
      <c r="S604" s="89"/>
      <c r="T604" s="89"/>
      <c r="U604" s="89"/>
      <c r="V604" s="89"/>
      <c r="W604" s="89"/>
      <c r="X604" s="89"/>
      <c r="Y604" s="89"/>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c r="AY604" s="89"/>
    </row>
    <row r="605" spans="1:51" s="13" customFormat="1" ht="93.75">
      <c r="A605" s="24">
        <v>599</v>
      </c>
      <c r="B605" s="26" t="s">
        <v>1971</v>
      </c>
      <c r="C605" s="28">
        <v>400000</v>
      </c>
      <c r="D605" s="28">
        <v>0</v>
      </c>
      <c r="E605" s="28">
        <f>#N/A</f>
        <v>400000</v>
      </c>
      <c r="F605" s="44" t="s">
        <v>2486</v>
      </c>
      <c r="G605" s="26" t="s">
        <v>834</v>
      </c>
      <c r="H605" s="26" t="s">
        <v>473</v>
      </c>
      <c r="I605" s="26" t="s">
        <v>97</v>
      </c>
      <c r="K605" s="89"/>
      <c r="L605" s="89"/>
      <c r="M605" s="89"/>
      <c r="N605" s="89"/>
      <c r="O605" s="89"/>
      <c r="P605" s="89"/>
      <c r="Q605" s="89"/>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row>
    <row r="606" spans="1:51" s="13" customFormat="1" ht="93.75">
      <c r="A606" s="24">
        <v>600</v>
      </c>
      <c r="B606" s="26" t="s">
        <v>1972</v>
      </c>
      <c r="C606" s="28">
        <v>400000</v>
      </c>
      <c r="D606" s="28">
        <v>0</v>
      </c>
      <c r="E606" s="28">
        <f>#N/A</f>
        <v>400000</v>
      </c>
      <c r="F606" s="44" t="s">
        <v>2486</v>
      </c>
      <c r="G606" s="26" t="s">
        <v>834</v>
      </c>
      <c r="H606" s="26" t="s">
        <v>473</v>
      </c>
      <c r="I606" s="26" t="s">
        <v>97</v>
      </c>
      <c r="K606" s="89"/>
      <c r="L606" s="89"/>
      <c r="M606" s="89"/>
      <c r="N606" s="89"/>
      <c r="O606" s="89"/>
      <c r="P606" s="89"/>
      <c r="Q606" s="89"/>
      <c r="R606" s="89"/>
      <c r="S606" s="89"/>
      <c r="T606" s="89"/>
      <c r="U606" s="89"/>
      <c r="V606" s="89"/>
      <c r="W606" s="89"/>
      <c r="X606" s="89"/>
      <c r="Y606" s="89"/>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c r="AY606" s="89"/>
    </row>
    <row r="607" spans="1:51" s="13" customFormat="1" ht="93.75">
      <c r="A607" s="24">
        <v>601</v>
      </c>
      <c r="B607" s="26" t="s">
        <v>1981</v>
      </c>
      <c r="C607" s="28">
        <v>580000</v>
      </c>
      <c r="D607" s="28">
        <v>0</v>
      </c>
      <c r="E607" s="28">
        <f>SUM(C607-D607)</f>
        <v>580000</v>
      </c>
      <c r="F607" s="44" t="s">
        <v>2486</v>
      </c>
      <c r="G607" s="26" t="s">
        <v>834</v>
      </c>
      <c r="H607" s="26" t="s">
        <v>473</v>
      </c>
      <c r="I607" s="26" t="s">
        <v>97</v>
      </c>
      <c r="K607" s="89"/>
      <c r="L607" s="89"/>
      <c r="M607" s="89"/>
      <c r="N607" s="89"/>
      <c r="O607" s="89"/>
      <c r="P607" s="89"/>
      <c r="Q607" s="89"/>
      <c r="R607" s="89"/>
      <c r="S607" s="89"/>
      <c r="T607" s="89"/>
      <c r="U607" s="89"/>
      <c r="V607" s="89"/>
      <c r="W607" s="89"/>
      <c r="X607" s="89"/>
      <c r="Y607" s="89"/>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c r="AY607" s="89"/>
    </row>
    <row r="608" spans="1:51" s="13" customFormat="1" ht="93.75">
      <c r="A608" s="24">
        <v>602</v>
      </c>
      <c r="B608" s="26" t="s">
        <v>1982</v>
      </c>
      <c r="C608" s="28">
        <v>23400</v>
      </c>
      <c r="D608" s="28">
        <v>0</v>
      </c>
      <c r="E608" s="28">
        <f>#N/A</f>
        <v>23400</v>
      </c>
      <c r="F608" s="44" t="s">
        <v>2486</v>
      </c>
      <c r="G608" s="26" t="s">
        <v>834</v>
      </c>
      <c r="H608" s="26" t="s">
        <v>473</v>
      </c>
      <c r="I608" s="26" t="s">
        <v>97</v>
      </c>
      <c r="K608" s="89"/>
      <c r="L608" s="89"/>
      <c r="M608" s="89"/>
      <c r="N608" s="89"/>
      <c r="O608" s="89"/>
      <c r="P608" s="89"/>
      <c r="Q608" s="89"/>
      <c r="R608" s="89"/>
      <c r="S608" s="89"/>
      <c r="T608" s="89"/>
      <c r="U608" s="89"/>
      <c r="V608" s="89"/>
      <c r="W608" s="89"/>
      <c r="X608" s="89"/>
      <c r="Y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c r="AY608" s="89"/>
    </row>
    <row r="609" spans="1:51" s="13" customFormat="1" ht="93.75">
      <c r="A609" s="24">
        <v>603</v>
      </c>
      <c r="B609" s="26" t="s">
        <v>1983</v>
      </c>
      <c r="C609" s="28">
        <v>130000</v>
      </c>
      <c r="D609" s="28">
        <v>0</v>
      </c>
      <c r="E609" s="28">
        <f>#N/A</f>
        <v>130000</v>
      </c>
      <c r="F609" s="44" t="s">
        <v>2486</v>
      </c>
      <c r="G609" s="26" t="s">
        <v>834</v>
      </c>
      <c r="H609" s="26" t="s">
        <v>473</v>
      </c>
      <c r="I609" s="26" t="s">
        <v>97</v>
      </c>
      <c r="K609" s="89"/>
      <c r="L609" s="89"/>
      <c r="M609" s="89"/>
      <c r="N609" s="89"/>
      <c r="O609" s="89"/>
      <c r="P609" s="89"/>
      <c r="Q609" s="89"/>
      <c r="R609" s="89"/>
      <c r="S609" s="89"/>
      <c r="T609" s="89"/>
      <c r="U609" s="89"/>
      <c r="V609" s="89"/>
      <c r="W609" s="89"/>
      <c r="X609" s="89"/>
      <c r="Y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c r="AY609" s="89"/>
    </row>
    <row r="610" spans="1:51" s="13" customFormat="1" ht="93.75">
      <c r="A610" s="24">
        <v>604</v>
      </c>
      <c r="B610" s="26" t="s">
        <v>1984</v>
      </c>
      <c r="C610" s="28">
        <v>70000</v>
      </c>
      <c r="D610" s="28">
        <v>0</v>
      </c>
      <c r="E610" s="28">
        <f>#N/A</f>
        <v>70000</v>
      </c>
      <c r="F610" s="44" t="s">
        <v>2486</v>
      </c>
      <c r="G610" s="26" t="s">
        <v>834</v>
      </c>
      <c r="H610" s="26" t="s">
        <v>473</v>
      </c>
      <c r="I610" s="26" t="s">
        <v>97</v>
      </c>
      <c r="K610" s="89"/>
      <c r="L610" s="89"/>
      <c r="M610" s="89"/>
      <c r="N610" s="89"/>
      <c r="O610" s="89"/>
      <c r="P610" s="89"/>
      <c r="Q610" s="89"/>
      <c r="R610" s="89"/>
      <c r="S610" s="89"/>
      <c r="T610" s="89"/>
      <c r="U610" s="89"/>
      <c r="V610" s="89"/>
      <c r="W610" s="89"/>
      <c r="X610" s="89"/>
      <c r="Y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c r="AY610" s="89"/>
    </row>
    <row r="611" spans="1:51" s="13" customFormat="1" ht="93.75">
      <c r="A611" s="24">
        <v>605</v>
      </c>
      <c r="B611" s="26" t="s">
        <v>1985</v>
      </c>
      <c r="C611" s="28">
        <v>11250</v>
      </c>
      <c r="D611" s="28">
        <v>0</v>
      </c>
      <c r="E611" s="28">
        <f>#N/A</f>
        <v>11250</v>
      </c>
      <c r="F611" s="44" t="s">
        <v>2486</v>
      </c>
      <c r="G611" s="26" t="s">
        <v>834</v>
      </c>
      <c r="H611" s="26" t="s">
        <v>473</v>
      </c>
      <c r="I611" s="26" t="s">
        <v>97</v>
      </c>
      <c r="K611" s="89"/>
      <c r="L611" s="89"/>
      <c r="M611" s="89"/>
      <c r="N611" s="89"/>
      <c r="O611" s="89"/>
      <c r="P611" s="89"/>
      <c r="Q611" s="89"/>
      <c r="R611" s="89"/>
      <c r="S611" s="89"/>
      <c r="T611" s="89"/>
      <c r="U611" s="89"/>
      <c r="V611" s="89"/>
      <c r="W611" s="89"/>
      <c r="X611" s="89"/>
      <c r="Y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c r="AY611" s="89"/>
    </row>
    <row r="612" spans="1:51" s="13" customFormat="1" ht="93.75">
      <c r="A612" s="24">
        <v>606</v>
      </c>
      <c r="B612" s="26" t="s">
        <v>1986</v>
      </c>
      <c r="C612" s="28">
        <v>22500</v>
      </c>
      <c r="D612" s="28">
        <v>0</v>
      </c>
      <c r="E612" s="28">
        <f>#N/A</f>
        <v>22500</v>
      </c>
      <c r="F612" s="44" t="s">
        <v>2486</v>
      </c>
      <c r="G612" s="26" t="s">
        <v>834</v>
      </c>
      <c r="H612" s="26" t="s">
        <v>473</v>
      </c>
      <c r="I612" s="26" t="s">
        <v>97</v>
      </c>
      <c r="K612" s="89"/>
      <c r="L612" s="89"/>
      <c r="M612" s="89"/>
      <c r="N612" s="89"/>
      <c r="O612" s="89"/>
      <c r="P612" s="89"/>
      <c r="Q612" s="89"/>
      <c r="R612" s="89"/>
      <c r="S612" s="89"/>
      <c r="T612" s="89"/>
      <c r="U612" s="89"/>
      <c r="V612" s="89"/>
      <c r="W612" s="89"/>
      <c r="X612" s="89"/>
      <c r="Y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c r="AY612" s="89"/>
    </row>
    <row r="613" spans="1:51" s="13" customFormat="1" ht="93.75">
      <c r="A613" s="24">
        <v>607</v>
      </c>
      <c r="B613" s="26" t="s">
        <v>1987</v>
      </c>
      <c r="C613" s="28">
        <v>11250</v>
      </c>
      <c r="D613" s="28">
        <v>0</v>
      </c>
      <c r="E613" s="28">
        <f>#N/A</f>
        <v>11250</v>
      </c>
      <c r="F613" s="44" t="s">
        <v>2486</v>
      </c>
      <c r="G613" s="26" t="s">
        <v>834</v>
      </c>
      <c r="H613" s="26" t="s">
        <v>473</v>
      </c>
      <c r="I613" s="26" t="s">
        <v>97</v>
      </c>
      <c r="K613" s="89"/>
      <c r="L613" s="89"/>
      <c r="M613" s="89"/>
      <c r="N613" s="89"/>
      <c r="O613" s="89"/>
      <c r="P613" s="89"/>
      <c r="Q613" s="89"/>
      <c r="R613" s="89"/>
      <c r="S613" s="89"/>
      <c r="T613" s="89"/>
      <c r="U613" s="89"/>
      <c r="V613" s="89"/>
      <c r="W613" s="89"/>
      <c r="X613" s="89"/>
      <c r="Y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c r="AY613" s="89"/>
    </row>
    <row r="614" spans="1:51" s="13" customFormat="1" ht="93.75">
      <c r="A614" s="24">
        <v>608</v>
      </c>
      <c r="B614" s="26" t="s">
        <v>1988</v>
      </c>
      <c r="C614" s="28">
        <v>22500</v>
      </c>
      <c r="D614" s="28">
        <v>0</v>
      </c>
      <c r="E614" s="28">
        <f>#N/A</f>
        <v>22500</v>
      </c>
      <c r="F614" s="44" t="s">
        <v>2486</v>
      </c>
      <c r="G614" s="26" t="s">
        <v>834</v>
      </c>
      <c r="H614" s="26" t="s">
        <v>473</v>
      </c>
      <c r="I614" s="26" t="s">
        <v>97</v>
      </c>
      <c r="K614" s="89"/>
      <c r="L614" s="89"/>
      <c r="M614" s="89"/>
      <c r="N614" s="89"/>
      <c r="O614" s="89"/>
      <c r="P614" s="89"/>
      <c r="Q614" s="89"/>
      <c r="R614" s="89"/>
      <c r="S614" s="89"/>
      <c r="T614" s="89"/>
      <c r="U614" s="89"/>
      <c r="V614" s="89"/>
      <c r="W614" s="89"/>
      <c r="X614" s="89"/>
      <c r="Y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c r="AY614" s="89"/>
    </row>
    <row r="615" spans="1:51" s="13" customFormat="1" ht="93.75">
      <c r="A615" s="24">
        <v>609</v>
      </c>
      <c r="B615" s="26" t="s">
        <v>1989</v>
      </c>
      <c r="C615" s="28">
        <v>45000</v>
      </c>
      <c r="D615" s="28">
        <v>0</v>
      </c>
      <c r="E615" s="28">
        <f>#N/A</f>
        <v>45000</v>
      </c>
      <c r="F615" s="44" t="s">
        <v>2486</v>
      </c>
      <c r="G615" s="26" t="s">
        <v>834</v>
      </c>
      <c r="H615" s="26" t="s">
        <v>473</v>
      </c>
      <c r="I615" s="26" t="s">
        <v>97</v>
      </c>
      <c r="K615" s="89"/>
      <c r="L615" s="89"/>
      <c r="M615" s="89"/>
      <c r="N615" s="89"/>
      <c r="O615" s="89"/>
      <c r="P615" s="89"/>
      <c r="Q615" s="89"/>
      <c r="R615" s="89"/>
      <c r="S615" s="89"/>
      <c r="T615" s="89"/>
      <c r="U615" s="89"/>
      <c r="V615" s="89"/>
      <c r="W615" s="89"/>
      <c r="X615" s="89"/>
      <c r="Y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c r="AY615" s="89"/>
    </row>
    <row r="616" spans="1:51" s="13" customFormat="1" ht="93.75">
      <c r="A616" s="24">
        <v>610</v>
      </c>
      <c r="B616" s="26" t="s">
        <v>1973</v>
      </c>
      <c r="C616" s="28">
        <v>10000</v>
      </c>
      <c r="D616" s="28">
        <v>0</v>
      </c>
      <c r="E616" s="28">
        <f>#N/A</f>
        <v>10000</v>
      </c>
      <c r="F616" s="44" t="s">
        <v>2486</v>
      </c>
      <c r="G616" s="26" t="s">
        <v>834</v>
      </c>
      <c r="H616" s="26" t="s">
        <v>473</v>
      </c>
      <c r="I616" s="26" t="s">
        <v>97</v>
      </c>
      <c r="K616" s="89"/>
      <c r="L616" s="89"/>
      <c r="M616" s="89"/>
      <c r="N616" s="89"/>
      <c r="O616" s="89"/>
      <c r="P616" s="89"/>
      <c r="Q616" s="89"/>
      <c r="R616" s="89"/>
      <c r="S616" s="89"/>
      <c r="T616" s="89"/>
      <c r="U616" s="89"/>
      <c r="V616" s="89"/>
      <c r="W616" s="89"/>
      <c r="X616" s="89"/>
      <c r="Y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c r="AY616" s="89"/>
    </row>
    <row r="617" spans="1:51" s="13" customFormat="1" ht="93.75">
      <c r="A617" s="24">
        <v>611</v>
      </c>
      <c r="B617" s="26" t="s">
        <v>1974</v>
      </c>
      <c r="C617" s="28">
        <v>3000</v>
      </c>
      <c r="D617" s="28">
        <v>0</v>
      </c>
      <c r="E617" s="28">
        <f>#N/A</f>
        <v>3000</v>
      </c>
      <c r="F617" s="44" t="s">
        <v>2486</v>
      </c>
      <c r="G617" s="26" t="s">
        <v>834</v>
      </c>
      <c r="H617" s="26" t="s">
        <v>473</v>
      </c>
      <c r="I617" s="26" t="s">
        <v>97</v>
      </c>
      <c r="K617" s="89"/>
      <c r="L617" s="89"/>
      <c r="M617" s="89"/>
      <c r="N617" s="89"/>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c r="AY617" s="89"/>
    </row>
    <row r="618" spans="1:51" s="13" customFormat="1" ht="93.75">
      <c r="A618" s="24">
        <v>612</v>
      </c>
      <c r="B618" s="55" t="s">
        <v>1975</v>
      </c>
      <c r="C618" s="28">
        <v>4000</v>
      </c>
      <c r="D618" s="28">
        <v>0</v>
      </c>
      <c r="E618" s="28">
        <f>#N/A</f>
        <v>4000</v>
      </c>
      <c r="F618" s="44" t="s">
        <v>2486</v>
      </c>
      <c r="G618" s="26" t="s">
        <v>834</v>
      </c>
      <c r="H618" s="26" t="s">
        <v>473</v>
      </c>
      <c r="I618" s="26" t="s">
        <v>97</v>
      </c>
      <c r="K618" s="89"/>
      <c r="L618" s="89"/>
      <c r="M618" s="89"/>
      <c r="N618" s="89"/>
      <c r="O618" s="89"/>
      <c r="P618" s="89"/>
      <c r="Q618" s="89"/>
      <c r="R618" s="89"/>
      <c r="S618" s="89"/>
      <c r="T618" s="89"/>
      <c r="U618" s="89"/>
      <c r="V618" s="89"/>
      <c r="W618" s="89"/>
      <c r="X618" s="89"/>
      <c r="Y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c r="AY618" s="89"/>
    </row>
    <row r="619" spans="1:51" s="13" customFormat="1" ht="93.75">
      <c r="A619" s="24">
        <v>613</v>
      </c>
      <c r="B619" s="55" t="s">
        <v>1976</v>
      </c>
      <c r="C619" s="28">
        <v>8000</v>
      </c>
      <c r="D619" s="28">
        <v>0</v>
      </c>
      <c r="E619" s="28">
        <f>#N/A</f>
        <v>8000</v>
      </c>
      <c r="F619" s="44" t="s">
        <v>2486</v>
      </c>
      <c r="G619" s="26" t="s">
        <v>834</v>
      </c>
      <c r="H619" s="26" t="s">
        <v>473</v>
      </c>
      <c r="I619" s="26" t="s">
        <v>97</v>
      </c>
      <c r="K619" s="89"/>
      <c r="L619" s="89"/>
      <c r="M619" s="89"/>
      <c r="N619" s="89"/>
      <c r="O619" s="89"/>
      <c r="P619" s="89"/>
      <c r="Q619" s="89"/>
      <c r="R619" s="89"/>
      <c r="S619" s="89"/>
      <c r="T619" s="89"/>
      <c r="U619" s="89"/>
      <c r="V619" s="89"/>
      <c r="W619" s="89"/>
      <c r="X619" s="89"/>
      <c r="Y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c r="AY619" s="89"/>
    </row>
    <row r="620" spans="1:51" s="13" customFormat="1" ht="93.75">
      <c r="A620" s="24">
        <v>614</v>
      </c>
      <c r="B620" s="55" t="s">
        <v>1990</v>
      </c>
      <c r="C620" s="27">
        <v>99300</v>
      </c>
      <c r="D620" s="28">
        <v>0</v>
      </c>
      <c r="E620" s="28">
        <f>#N/A</f>
        <v>99300</v>
      </c>
      <c r="F620" s="44" t="s">
        <v>2486</v>
      </c>
      <c r="G620" s="26" t="s">
        <v>834</v>
      </c>
      <c r="H620" s="26" t="s">
        <v>473</v>
      </c>
      <c r="I620" s="26" t="s">
        <v>97</v>
      </c>
      <c r="K620" s="89"/>
      <c r="L620" s="89"/>
      <c r="M620" s="89"/>
      <c r="N620" s="89"/>
      <c r="O620" s="89"/>
      <c r="P620" s="89"/>
      <c r="Q620" s="89"/>
      <c r="R620" s="89"/>
      <c r="S620" s="89"/>
      <c r="T620" s="89"/>
      <c r="U620" s="89"/>
      <c r="V620" s="89"/>
      <c r="W620" s="89"/>
      <c r="X620" s="89"/>
      <c r="Y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c r="AY620" s="89"/>
    </row>
    <row r="621" spans="1:51" s="13" customFormat="1" ht="93.75">
      <c r="A621" s="24">
        <v>615</v>
      </c>
      <c r="B621" s="26" t="s">
        <v>1977</v>
      </c>
      <c r="C621" s="28">
        <v>8000</v>
      </c>
      <c r="D621" s="28">
        <v>0</v>
      </c>
      <c r="E621" s="28">
        <f>#N/A</f>
        <v>8000</v>
      </c>
      <c r="F621" s="44" t="s">
        <v>2486</v>
      </c>
      <c r="G621" s="26" t="s">
        <v>834</v>
      </c>
      <c r="H621" s="26" t="s">
        <v>473</v>
      </c>
      <c r="I621" s="26" t="s">
        <v>97</v>
      </c>
      <c r="K621" s="89"/>
      <c r="L621" s="89"/>
      <c r="M621" s="89"/>
      <c r="N621" s="89"/>
      <c r="O621" s="89"/>
      <c r="P621" s="89"/>
      <c r="Q621" s="89"/>
      <c r="R621" s="89"/>
      <c r="S621" s="89"/>
      <c r="T621" s="89"/>
      <c r="U621" s="89"/>
      <c r="V621" s="89"/>
      <c r="W621" s="89"/>
      <c r="X621" s="89"/>
      <c r="Y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c r="AY621" s="89"/>
    </row>
    <row r="622" spans="1:51" s="13" customFormat="1" ht="93.75">
      <c r="A622" s="24">
        <v>616</v>
      </c>
      <c r="B622" s="26" t="s">
        <v>1978</v>
      </c>
      <c r="C622" s="28">
        <v>1000</v>
      </c>
      <c r="D622" s="28">
        <v>0</v>
      </c>
      <c r="E622" s="28">
        <f>#N/A</f>
        <v>1000</v>
      </c>
      <c r="F622" s="44" t="s">
        <v>2486</v>
      </c>
      <c r="G622" s="26" t="s">
        <v>834</v>
      </c>
      <c r="H622" s="26" t="s">
        <v>473</v>
      </c>
      <c r="I622" s="26" t="s">
        <v>97</v>
      </c>
      <c r="K622" s="89"/>
      <c r="L622" s="89"/>
      <c r="M622" s="89"/>
      <c r="N622" s="89"/>
      <c r="O622" s="89"/>
      <c r="P622" s="89"/>
      <c r="Q622" s="89"/>
      <c r="R622" s="89"/>
      <c r="S622" s="89"/>
      <c r="T622" s="89"/>
      <c r="U622" s="89"/>
      <c r="V622" s="89"/>
      <c r="W622" s="89"/>
      <c r="X622" s="89"/>
      <c r="Y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c r="AY622" s="89"/>
    </row>
    <row r="623" spans="1:51" s="13" customFormat="1" ht="93.75">
      <c r="A623" s="24">
        <v>617</v>
      </c>
      <c r="B623" s="26" t="s">
        <v>1979</v>
      </c>
      <c r="C623" s="28">
        <v>1000</v>
      </c>
      <c r="D623" s="28">
        <v>0</v>
      </c>
      <c r="E623" s="28">
        <f>#N/A</f>
        <v>1000</v>
      </c>
      <c r="F623" s="44" t="s">
        <v>2486</v>
      </c>
      <c r="G623" s="26" t="s">
        <v>834</v>
      </c>
      <c r="H623" s="26" t="s">
        <v>473</v>
      </c>
      <c r="I623" s="26" t="s">
        <v>97</v>
      </c>
      <c r="K623" s="89"/>
      <c r="L623" s="89"/>
      <c r="M623" s="89"/>
      <c r="N623" s="89"/>
      <c r="O623" s="89"/>
      <c r="P623" s="89"/>
      <c r="Q623" s="89"/>
      <c r="R623" s="89"/>
      <c r="S623" s="89"/>
      <c r="T623" s="89"/>
      <c r="U623" s="89"/>
      <c r="V623" s="89"/>
      <c r="W623" s="89"/>
      <c r="X623" s="89"/>
      <c r="Y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c r="AY623" s="89"/>
    </row>
    <row r="624" spans="1:51" s="13" customFormat="1" ht="93.75">
      <c r="A624" s="24">
        <v>618</v>
      </c>
      <c r="B624" s="26" t="s">
        <v>1980</v>
      </c>
      <c r="C624" s="28">
        <v>4000</v>
      </c>
      <c r="D624" s="28">
        <v>0</v>
      </c>
      <c r="E624" s="28">
        <f>#N/A</f>
        <v>4000</v>
      </c>
      <c r="F624" s="44" t="s">
        <v>2486</v>
      </c>
      <c r="G624" s="26" t="s">
        <v>834</v>
      </c>
      <c r="H624" s="26" t="s">
        <v>473</v>
      </c>
      <c r="I624" s="26" t="s">
        <v>97</v>
      </c>
      <c r="K624" s="89"/>
      <c r="L624" s="89"/>
      <c r="M624" s="89"/>
      <c r="N624" s="89"/>
      <c r="O624" s="89"/>
      <c r="P624" s="89"/>
      <c r="Q624" s="89"/>
      <c r="R624" s="89"/>
      <c r="S624" s="89"/>
      <c r="T624" s="89"/>
      <c r="U624" s="89"/>
      <c r="V624" s="89"/>
      <c r="W624" s="89"/>
      <c r="X624" s="89"/>
      <c r="Y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c r="AY624" s="89"/>
    </row>
    <row r="625" spans="1:51" s="13" customFormat="1" ht="93.75">
      <c r="A625" s="24">
        <v>619</v>
      </c>
      <c r="B625" s="26" t="s">
        <v>1991</v>
      </c>
      <c r="C625" s="28">
        <v>4980</v>
      </c>
      <c r="D625" s="28">
        <v>0</v>
      </c>
      <c r="E625" s="28">
        <f>#N/A</f>
        <v>4980</v>
      </c>
      <c r="F625" s="44" t="s">
        <v>2486</v>
      </c>
      <c r="G625" s="26" t="s">
        <v>834</v>
      </c>
      <c r="H625" s="26" t="s">
        <v>473</v>
      </c>
      <c r="I625" s="26" t="s">
        <v>97</v>
      </c>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c r="AY625" s="89"/>
    </row>
    <row r="626" spans="1:51" s="13" customFormat="1" ht="93.75">
      <c r="A626" s="24">
        <v>620</v>
      </c>
      <c r="B626" s="26" t="s">
        <v>1992</v>
      </c>
      <c r="C626" s="28">
        <v>4580</v>
      </c>
      <c r="D626" s="28">
        <v>0</v>
      </c>
      <c r="E626" s="28">
        <f>#N/A</f>
        <v>4580</v>
      </c>
      <c r="F626" s="44" t="s">
        <v>2486</v>
      </c>
      <c r="G626" s="26" t="s">
        <v>834</v>
      </c>
      <c r="H626" s="26" t="s">
        <v>473</v>
      </c>
      <c r="I626" s="26" t="s">
        <v>97</v>
      </c>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c r="AY626" s="89"/>
    </row>
    <row r="627" spans="1:51" s="13" customFormat="1" ht="93.75">
      <c r="A627" s="24">
        <v>621</v>
      </c>
      <c r="B627" s="23" t="s">
        <v>2178</v>
      </c>
      <c r="C627" s="25">
        <v>10870</v>
      </c>
      <c r="D627" s="25">
        <v>0</v>
      </c>
      <c r="E627" s="25">
        <f>#N/A</f>
        <v>10870</v>
      </c>
      <c r="F627" s="23" t="s">
        <v>2179</v>
      </c>
      <c r="G627" s="22" t="s">
        <v>2180</v>
      </c>
      <c r="H627" s="26" t="s">
        <v>473</v>
      </c>
      <c r="I627" s="22" t="s">
        <v>2181</v>
      </c>
      <c r="K627" s="89"/>
      <c r="L627" s="89"/>
      <c r="M627" s="89"/>
      <c r="N627" s="89"/>
      <c r="O627" s="89"/>
      <c r="P627" s="89"/>
      <c r="Q627" s="89"/>
      <c r="R627" s="89"/>
      <c r="S627" s="89"/>
      <c r="T627" s="89"/>
      <c r="U627" s="89"/>
      <c r="V627" s="89"/>
      <c r="W627" s="89"/>
      <c r="X627" s="89"/>
      <c r="Y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c r="AY627" s="89"/>
    </row>
    <row r="628" spans="1:51" s="13" customFormat="1" ht="93.75">
      <c r="A628" s="24">
        <v>622</v>
      </c>
      <c r="B628" s="23" t="s">
        <v>2182</v>
      </c>
      <c r="C628" s="25">
        <v>4399</v>
      </c>
      <c r="D628" s="25">
        <v>0</v>
      </c>
      <c r="E628" s="25">
        <f>#N/A</f>
        <v>4399</v>
      </c>
      <c r="F628" s="23" t="s">
        <v>2179</v>
      </c>
      <c r="G628" s="22" t="s">
        <v>2180</v>
      </c>
      <c r="H628" s="26" t="s">
        <v>473</v>
      </c>
      <c r="I628" s="22" t="s">
        <v>2181</v>
      </c>
      <c r="K628" s="89"/>
      <c r="L628" s="89"/>
      <c r="M628" s="89"/>
      <c r="N628" s="89"/>
      <c r="O628" s="89"/>
      <c r="P628" s="89"/>
      <c r="Q628" s="89"/>
      <c r="R628" s="89"/>
      <c r="S628" s="89"/>
      <c r="T628" s="89"/>
      <c r="U628" s="89"/>
      <c r="V628" s="89"/>
      <c r="W628" s="89"/>
      <c r="X628" s="89"/>
      <c r="Y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c r="AY628" s="89"/>
    </row>
    <row r="629" spans="1:51" s="13" customFormat="1" ht="93.75">
      <c r="A629" s="24">
        <v>623</v>
      </c>
      <c r="B629" s="23" t="s">
        <v>2189</v>
      </c>
      <c r="C629" s="25">
        <v>6890</v>
      </c>
      <c r="D629" s="25">
        <v>0</v>
      </c>
      <c r="E629" s="25">
        <f>#N/A</f>
        <v>6890</v>
      </c>
      <c r="F629" s="23" t="s">
        <v>2188</v>
      </c>
      <c r="G629" s="22" t="s">
        <v>2180</v>
      </c>
      <c r="H629" s="23" t="s">
        <v>1353</v>
      </c>
      <c r="I629" s="22" t="s">
        <v>2181</v>
      </c>
      <c r="K629" s="89"/>
      <c r="L629" s="89"/>
      <c r="M629" s="89"/>
      <c r="N629" s="89"/>
      <c r="O629" s="89"/>
      <c r="P629" s="89"/>
      <c r="Q629" s="89"/>
      <c r="R629" s="89"/>
      <c r="S629" s="89"/>
      <c r="T629" s="89"/>
      <c r="U629" s="89"/>
      <c r="V629" s="89"/>
      <c r="W629" s="89"/>
      <c r="X629" s="89"/>
      <c r="Y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c r="AY629" s="89"/>
    </row>
    <row r="630" spans="1:51" s="13" customFormat="1" ht="93.75">
      <c r="A630" s="24">
        <v>624</v>
      </c>
      <c r="B630" s="23" t="s">
        <v>2190</v>
      </c>
      <c r="C630" s="25">
        <v>6890</v>
      </c>
      <c r="D630" s="25">
        <v>0</v>
      </c>
      <c r="E630" s="25">
        <f>#N/A</f>
        <v>6890</v>
      </c>
      <c r="F630" s="23" t="s">
        <v>2188</v>
      </c>
      <c r="G630" s="22" t="s">
        <v>2180</v>
      </c>
      <c r="H630" s="23" t="s">
        <v>1353</v>
      </c>
      <c r="I630" s="22" t="s">
        <v>2181</v>
      </c>
      <c r="K630" s="89"/>
      <c r="L630" s="89"/>
      <c r="M630" s="89"/>
      <c r="N630" s="89"/>
      <c r="O630" s="89"/>
      <c r="P630" s="89"/>
      <c r="Q630" s="89"/>
      <c r="R630" s="89"/>
      <c r="S630" s="89"/>
      <c r="T630" s="89"/>
      <c r="U630" s="89"/>
      <c r="V630" s="89"/>
      <c r="W630" s="89"/>
      <c r="X630" s="89"/>
      <c r="Y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c r="AY630" s="89"/>
    </row>
    <row r="631" spans="1:51" s="13" customFormat="1" ht="93.75">
      <c r="A631" s="24">
        <v>625</v>
      </c>
      <c r="B631" s="23" t="s">
        <v>2191</v>
      </c>
      <c r="C631" s="25">
        <v>6890</v>
      </c>
      <c r="D631" s="25">
        <v>0</v>
      </c>
      <c r="E631" s="25">
        <f>#N/A</f>
        <v>6890</v>
      </c>
      <c r="F631" s="23" t="s">
        <v>2188</v>
      </c>
      <c r="G631" s="22" t="s">
        <v>2180</v>
      </c>
      <c r="H631" s="23" t="s">
        <v>1353</v>
      </c>
      <c r="I631" s="22" t="s">
        <v>2181</v>
      </c>
      <c r="K631" s="89"/>
      <c r="L631" s="89"/>
      <c r="M631" s="89"/>
      <c r="N631" s="89"/>
      <c r="O631" s="89"/>
      <c r="P631" s="89"/>
      <c r="Q631" s="89"/>
      <c r="R631" s="89"/>
      <c r="S631" s="89"/>
      <c r="T631" s="89"/>
      <c r="U631" s="89"/>
      <c r="V631" s="89"/>
      <c r="W631" s="89"/>
      <c r="X631" s="89"/>
      <c r="Y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c r="AY631" s="89"/>
    </row>
    <row r="632" spans="1:51" s="13" customFormat="1" ht="93.75">
      <c r="A632" s="24">
        <v>626</v>
      </c>
      <c r="B632" s="23" t="s">
        <v>2192</v>
      </c>
      <c r="C632" s="25">
        <v>6890</v>
      </c>
      <c r="D632" s="25">
        <v>0</v>
      </c>
      <c r="E632" s="25">
        <f>#N/A</f>
        <v>6890</v>
      </c>
      <c r="F632" s="23" t="s">
        <v>2188</v>
      </c>
      <c r="G632" s="22" t="s">
        <v>2180</v>
      </c>
      <c r="H632" s="23" t="s">
        <v>1353</v>
      </c>
      <c r="I632" s="22" t="s">
        <v>2181</v>
      </c>
      <c r="K632" s="89"/>
      <c r="L632" s="89"/>
      <c r="M632" s="89"/>
      <c r="N632" s="89"/>
      <c r="O632" s="89"/>
      <c r="P632" s="89"/>
      <c r="Q632" s="89"/>
      <c r="R632" s="89"/>
      <c r="S632" s="89"/>
      <c r="T632" s="89"/>
      <c r="U632" s="89"/>
      <c r="V632" s="89"/>
      <c r="W632" s="89"/>
      <c r="X632" s="89"/>
      <c r="Y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c r="AY632" s="89"/>
    </row>
    <row r="633" spans="1:51" s="13" customFormat="1" ht="93.75">
      <c r="A633" s="24">
        <v>627</v>
      </c>
      <c r="B633" s="23" t="s">
        <v>2193</v>
      </c>
      <c r="C633" s="25">
        <v>6890</v>
      </c>
      <c r="D633" s="25">
        <v>0</v>
      </c>
      <c r="E633" s="25">
        <f>#N/A</f>
        <v>6890</v>
      </c>
      <c r="F633" s="23" t="s">
        <v>2188</v>
      </c>
      <c r="G633" s="22" t="s">
        <v>2180</v>
      </c>
      <c r="H633" s="23" t="s">
        <v>1353</v>
      </c>
      <c r="I633" s="22" t="s">
        <v>2181</v>
      </c>
      <c r="K633" s="89"/>
      <c r="L633" s="89"/>
      <c r="M633" s="89"/>
      <c r="N633" s="89"/>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c r="AY633" s="89"/>
    </row>
    <row r="634" spans="1:9" ht="93.75">
      <c r="A634" s="24">
        <v>628</v>
      </c>
      <c r="B634" s="23" t="s">
        <v>2194</v>
      </c>
      <c r="C634" s="25">
        <v>6890</v>
      </c>
      <c r="D634" s="25">
        <v>0</v>
      </c>
      <c r="E634" s="25">
        <f>#N/A</f>
        <v>6890</v>
      </c>
      <c r="F634" s="23" t="s">
        <v>2188</v>
      </c>
      <c r="G634" s="22" t="s">
        <v>2180</v>
      </c>
      <c r="H634" s="23" t="s">
        <v>1353</v>
      </c>
      <c r="I634" s="22" t="s">
        <v>2181</v>
      </c>
    </row>
    <row r="635" spans="1:9" ht="93.75">
      <c r="A635" s="24">
        <v>629</v>
      </c>
      <c r="B635" s="23" t="s">
        <v>2195</v>
      </c>
      <c r="C635" s="25">
        <v>6890</v>
      </c>
      <c r="D635" s="25">
        <v>0</v>
      </c>
      <c r="E635" s="25">
        <f>#N/A</f>
        <v>6890</v>
      </c>
      <c r="F635" s="23" t="s">
        <v>2188</v>
      </c>
      <c r="G635" s="22" t="s">
        <v>2180</v>
      </c>
      <c r="H635" s="23" t="s">
        <v>1353</v>
      </c>
      <c r="I635" s="22" t="s">
        <v>2181</v>
      </c>
    </row>
    <row r="636" spans="1:9" ht="93.75">
      <c r="A636" s="24">
        <v>630</v>
      </c>
      <c r="B636" s="23" t="s">
        <v>2196</v>
      </c>
      <c r="C636" s="25">
        <v>6890</v>
      </c>
      <c r="D636" s="25">
        <v>0</v>
      </c>
      <c r="E636" s="25">
        <f>#N/A</f>
        <v>6890</v>
      </c>
      <c r="F636" s="23" t="s">
        <v>2188</v>
      </c>
      <c r="G636" s="22" t="s">
        <v>2180</v>
      </c>
      <c r="H636" s="23" t="s">
        <v>1353</v>
      </c>
      <c r="I636" s="22" t="s">
        <v>2181</v>
      </c>
    </row>
    <row r="637" spans="1:9" ht="93.75">
      <c r="A637" s="24">
        <v>631</v>
      </c>
      <c r="B637" s="23" t="s">
        <v>2197</v>
      </c>
      <c r="C637" s="25">
        <v>6890</v>
      </c>
      <c r="D637" s="25">
        <v>0</v>
      </c>
      <c r="E637" s="25">
        <f>#N/A</f>
        <v>6890</v>
      </c>
      <c r="F637" s="23" t="s">
        <v>2188</v>
      </c>
      <c r="G637" s="22" t="s">
        <v>2180</v>
      </c>
      <c r="H637" s="23" t="s">
        <v>1353</v>
      </c>
      <c r="I637" s="22" t="s">
        <v>2181</v>
      </c>
    </row>
    <row r="638" spans="1:9" ht="93.75">
      <c r="A638" s="24">
        <v>632</v>
      </c>
      <c r="B638" s="23" t="s">
        <v>2198</v>
      </c>
      <c r="C638" s="25">
        <v>6890</v>
      </c>
      <c r="D638" s="25">
        <v>0</v>
      </c>
      <c r="E638" s="25">
        <f>#N/A</f>
        <v>6890</v>
      </c>
      <c r="F638" s="23" t="s">
        <v>2188</v>
      </c>
      <c r="G638" s="22" t="s">
        <v>2180</v>
      </c>
      <c r="H638" s="23" t="s">
        <v>1353</v>
      </c>
      <c r="I638" s="22" t="s">
        <v>2181</v>
      </c>
    </row>
    <row r="639" spans="1:9" ht="93.75">
      <c r="A639" s="24">
        <v>633</v>
      </c>
      <c r="B639" s="23" t="s">
        <v>2199</v>
      </c>
      <c r="C639" s="25">
        <v>6890</v>
      </c>
      <c r="D639" s="25">
        <v>0</v>
      </c>
      <c r="E639" s="25">
        <f>#N/A</f>
        <v>6890</v>
      </c>
      <c r="F639" s="23" t="s">
        <v>2188</v>
      </c>
      <c r="G639" s="22" t="s">
        <v>2180</v>
      </c>
      <c r="H639" s="23" t="s">
        <v>1353</v>
      </c>
      <c r="I639" s="22" t="s">
        <v>2181</v>
      </c>
    </row>
    <row r="640" spans="1:9" ht="93.75">
      <c r="A640" s="24">
        <v>634</v>
      </c>
      <c r="B640" s="23" t="s">
        <v>2200</v>
      </c>
      <c r="C640" s="25">
        <v>6890</v>
      </c>
      <c r="D640" s="25">
        <v>0</v>
      </c>
      <c r="E640" s="25">
        <f>#N/A</f>
        <v>6890</v>
      </c>
      <c r="F640" s="23" t="s">
        <v>2188</v>
      </c>
      <c r="G640" s="22" t="s">
        <v>2180</v>
      </c>
      <c r="H640" s="23" t="s">
        <v>1353</v>
      </c>
      <c r="I640" s="22" t="s">
        <v>2181</v>
      </c>
    </row>
    <row r="641" spans="1:9" ht="93.75">
      <c r="A641" s="24">
        <v>635</v>
      </c>
      <c r="B641" s="23" t="s">
        <v>2201</v>
      </c>
      <c r="C641" s="25">
        <v>6890</v>
      </c>
      <c r="D641" s="56">
        <v>0</v>
      </c>
      <c r="E641" s="25">
        <f>#N/A</f>
        <v>6890</v>
      </c>
      <c r="F641" s="23" t="s">
        <v>2188</v>
      </c>
      <c r="G641" s="22" t="s">
        <v>2180</v>
      </c>
      <c r="H641" s="23" t="s">
        <v>1353</v>
      </c>
      <c r="I641" s="22" t="s">
        <v>2181</v>
      </c>
    </row>
    <row r="642" spans="1:9" ht="93.75">
      <c r="A642" s="24">
        <v>636</v>
      </c>
      <c r="B642" s="23" t="s">
        <v>2202</v>
      </c>
      <c r="C642" s="25">
        <v>6890</v>
      </c>
      <c r="D642" s="56">
        <v>0</v>
      </c>
      <c r="E642" s="25">
        <f>#N/A</f>
        <v>6890</v>
      </c>
      <c r="F642" s="23" t="s">
        <v>2188</v>
      </c>
      <c r="G642" s="22" t="s">
        <v>2180</v>
      </c>
      <c r="H642" s="23" t="s">
        <v>1353</v>
      </c>
      <c r="I642" s="22" t="s">
        <v>2181</v>
      </c>
    </row>
    <row r="643" spans="1:9" ht="93.75">
      <c r="A643" s="24">
        <v>637</v>
      </c>
      <c r="B643" s="23" t="s">
        <v>2203</v>
      </c>
      <c r="C643" s="25">
        <v>6890</v>
      </c>
      <c r="D643" s="56">
        <v>0</v>
      </c>
      <c r="E643" s="25">
        <f>#N/A</f>
        <v>6890</v>
      </c>
      <c r="F643" s="23" t="s">
        <v>2188</v>
      </c>
      <c r="G643" s="22" t="s">
        <v>2180</v>
      </c>
      <c r="H643" s="23" t="s">
        <v>1353</v>
      </c>
      <c r="I643" s="22" t="s">
        <v>2181</v>
      </c>
    </row>
    <row r="644" spans="1:9" ht="93.75">
      <c r="A644" s="24">
        <v>638</v>
      </c>
      <c r="B644" s="23" t="s">
        <v>2204</v>
      </c>
      <c r="C644" s="25">
        <v>6890</v>
      </c>
      <c r="D644" s="56">
        <v>0</v>
      </c>
      <c r="E644" s="25">
        <f>#N/A</f>
        <v>6890</v>
      </c>
      <c r="F644" s="23" t="s">
        <v>2188</v>
      </c>
      <c r="G644" s="22" t="s">
        <v>2180</v>
      </c>
      <c r="H644" s="23" t="s">
        <v>1353</v>
      </c>
      <c r="I644" s="22" t="s">
        <v>2181</v>
      </c>
    </row>
    <row r="645" spans="1:9" ht="93.75">
      <c r="A645" s="24">
        <v>639</v>
      </c>
      <c r="B645" s="23" t="s">
        <v>2205</v>
      </c>
      <c r="C645" s="25">
        <v>6890</v>
      </c>
      <c r="D645" s="56">
        <v>0</v>
      </c>
      <c r="E645" s="25">
        <f>#N/A</f>
        <v>6890</v>
      </c>
      <c r="F645" s="23" t="s">
        <v>2188</v>
      </c>
      <c r="G645" s="22" t="s">
        <v>2180</v>
      </c>
      <c r="H645" s="23" t="s">
        <v>1353</v>
      </c>
      <c r="I645" s="22" t="s">
        <v>2181</v>
      </c>
    </row>
    <row r="646" spans="1:9" ht="93.75">
      <c r="A646" s="24">
        <v>640</v>
      </c>
      <c r="B646" s="23" t="s">
        <v>2206</v>
      </c>
      <c r="C646" s="25">
        <v>6890</v>
      </c>
      <c r="D646" s="56">
        <v>0</v>
      </c>
      <c r="E646" s="25">
        <f>#N/A</f>
        <v>6890</v>
      </c>
      <c r="F646" s="23" t="s">
        <v>2188</v>
      </c>
      <c r="G646" s="22" t="s">
        <v>2180</v>
      </c>
      <c r="H646" s="23" t="s">
        <v>1353</v>
      </c>
      <c r="I646" s="22" t="s">
        <v>2181</v>
      </c>
    </row>
    <row r="647" spans="1:9" ht="93.75">
      <c r="A647" s="24">
        <v>641</v>
      </c>
      <c r="B647" s="23" t="s">
        <v>2207</v>
      </c>
      <c r="C647" s="25">
        <v>6890</v>
      </c>
      <c r="D647" s="56">
        <v>0</v>
      </c>
      <c r="E647" s="25">
        <f>#N/A</f>
        <v>6890</v>
      </c>
      <c r="F647" s="23" t="s">
        <v>2188</v>
      </c>
      <c r="G647" s="22" t="s">
        <v>2180</v>
      </c>
      <c r="H647" s="23" t="s">
        <v>1353</v>
      </c>
      <c r="I647" s="22" t="s">
        <v>2181</v>
      </c>
    </row>
    <row r="648" spans="1:9" ht="93.75">
      <c r="A648" s="24">
        <v>642</v>
      </c>
      <c r="B648" s="23" t="s">
        <v>2208</v>
      </c>
      <c r="C648" s="25">
        <v>6890</v>
      </c>
      <c r="D648" s="56">
        <v>0</v>
      </c>
      <c r="E648" s="25">
        <f>#N/A</f>
        <v>6890</v>
      </c>
      <c r="F648" s="23" t="s">
        <v>2188</v>
      </c>
      <c r="G648" s="22" t="s">
        <v>2180</v>
      </c>
      <c r="H648" s="23" t="s">
        <v>1353</v>
      </c>
      <c r="I648" s="22" t="s">
        <v>2181</v>
      </c>
    </row>
    <row r="649" spans="1:9" ht="93.75">
      <c r="A649" s="24">
        <v>643</v>
      </c>
      <c r="B649" s="23" t="s">
        <v>2209</v>
      </c>
      <c r="C649" s="56">
        <v>17500</v>
      </c>
      <c r="D649" s="56">
        <v>0</v>
      </c>
      <c r="E649" s="25">
        <f>#N/A</f>
        <v>17500</v>
      </c>
      <c r="F649" s="23" t="s">
        <v>2188</v>
      </c>
      <c r="G649" s="22" t="s">
        <v>2180</v>
      </c>
      <c r="H649" s="23" t="s">
        <v>1353</v>
      </c>
      <c r="I649" s="22" t="s">
        <v>2181</v>
      </c>
    </row>
    <row r="650" spans="1:9" ht="93.75">
      <c r="A650" s="24">
        <v>644</v>
      </c>
      <c r="B650" s="23" t="s">
        <v>2210</v>
      </c>
      <c r="C650" s="56">
        <v>7350</v>
      </c>
      <c r="D650" s="56">
        <v>0</v>
      </c>
      <c r="E650" s="25">
        <f>#N/A</f>
        <v>7350</v>
      </c>
      <c r="F650" s="23" t="s">
        <v>2188</v>
      </c>
      <c r="G650" s="22" t="s">
        <v>2180</v>
      </c>
      <c r="H650" s="23" t="s">
        <v>1353</v>
      </c>
      <c r="I650" s="22" t="s">
        <v>2181</v>
      </c>
    </row>
    <row r="651" spans="1:9" ht="93.75">
      <c r="A651" s="24">
        <v>645</v>
      </c>
      <c r="B651" s="23" t="s">
        <v>2211</v>
      </c>
      <c r="C651" s="56">
        <v>7350</v>
      </c>
      <c r="D651" s="56">
        <v>0</v>
      </c>
      <c r="E651" s="25">
        <f>#N/A</f>
        <v>7350</v>
      </c>
      <c r="F651" s="23" t="s">
        <v>2188</v>
      </c>
      <c r="G651" s="22" t="s">
        <v>2180</v>
      </c>
      <c r="H651" s="23" t="s">
        <v>1353</v>
      </c>
      <c r="I651" s="22" t="s">
        <v>2181</v>
      </c>
    </row>
    <row r="652" spans="1:9" ht="93.75">
      <c r="A652" s="24">
        <v>646</v>
      </c>
      <c r="B652" s="23" t="s">
        <v>2212</v>
      </c>
      <c r="C652" s="56">
        <v>7350</v>
      </c>
      <c r="D652" s="56">
        <v>0</v>
      </c>
      <c r="E652" s="25">
        <f>#N/A</f>
        <v>7350</v>
      </c>
      <c r="F652" s="23" t="s">
        <v>2188</v>
      </c>
      <c r="G652" s="22" t="s">
        <v>2180</v>
      </c>
      <c r="H652" s="23" t="s">
        <v>1353</v>
      </c>
      <c r="I652" s="22" t="s">
        <v>2181</v>
      </c>
    </row>
    <row r="653" spans="1:9" ht="93.75">
      <c r="A653" s="24">
        <v>647</v>
      </c>
      <c r="B653" s="23" t="s">
        <v>2213</v>
      </c>
      <c r="C653" s="56">
        <v>7350</v>
      </c>
      <c r="D653" s="56">
        <v>0</v>
      </c>
      <c r="E653" s="25">
        <f>#N/A</f>
        <v>7350</v>
      </c>
      <c r="F653" s="23" t="s">
        <v>2188</v>
      </c>
      <c r="G653" s="22" t="s">
        <v>2180</v>
      </c>
      <c r="H653" s="23" t="s">
        <v>1353</v>
      </c>
      <c r="I653" s="22" t="s">
        <v>2181</v>
      </c>
    </row>
    <row r="654" spans="1:9" ht="93.75">
      <c r="A654" s="24">
        <v>648</v>
      </c>
      <c r="B654" s="23" t="s">
        <v>2214</v>
      </c>
      <c r="C654" s="56">
        <v>7350</v>
      </c>
      <c r="D654" s="56">
        <v>0</v>
      </c>
      <c r="E654" s="25">
        <f>#N/A</f>
        <v>7350</v>
      </c>
      <c r="F654" s="23" t="s">
        <v>2188</v>
      </c>
      <c r="G654" s="22" t="s">
        <v>2180</v>
      </c>
      <c r="H654" s="23" t="s">
        <v>1353</v>
      </c>
      <c r="I654" s="22" t="s">
        <v>2181</v>
      </c>
    </row>
    <row r="655" spans="1:9" ht="93.75">
      <c r="A655" s="24">
        <v>649</v>
      </c>
      <c r="B655" s="23" t="s">
        <v>2215</v>
      </c>
      <c r="C655" s="56">
        <v>7350</v>
      </c>
      <c r="D655" s="56">
        <v>0</v>
      </c>
      <c r="E655" s="25">
        <f>#N/A</f>
        <v>7350</v>
      </c>
      <c r="F655" s="23" t="s">
        <v>2188</v>
      </c>
      <c r="G655" s="22" t="s">
        <v>2180</v>
      </c>
      <c r="H655" s="23" t="s">
        <v>1353</v>
      </c>
      <c r="I655" s="22" t="s">
        <v>2181</v>
      </c>
    </row>
    <row r="656" spans="1:9" ht="93.75">
      <c r="A656" s="24">
        <v>650</v>
      </c>
      <c r="B656" s="23" t="s">
        <v>2216</v>
      </c>
      <c r="C656" s="56">
        <v>7350</v>
      </c>
      <c r="D656" s="25">
        <v>0</v>
      </c>
      <c r="E656" s="25">
        <f>#N/A</f>
        <v>7350</v>
      </c>
      <c r="F656" s="23" t="s">
        <v>2188</v>
      </c>
      <c r="G656" s="22" t="s">
        <v>2180</v>
      </c>
      <c r="H656" s="23" t="s">
        <v>1353</v>
      </c>
      <c r="I656" s="22" t="s">
        <v>2181</v>
      </c>
    </row>
    <row r="657" spans="1:9" ht="93.75">
      <c r="A657" s="24">
        <v>651</v>
      </c>
      <c r="B657" s="23" t="s">
        <v>2217</v>
      </c>
      <c r="C657" s="56">
        <v>7350</v>
      </c>
      <c r="D657" s="25">
        <v>0</v>
      </c>
      <c r="E657" s="25">
        <f>#N/A</f>
        <v>7350</v>
      </c>
      <c r="F657" s="23" t="s">
        <v>2188</v>
      </c>
      <c r="G657" s="22" t="s">
        <v>2180</v>
      </c>
      <c r="H657" s="23" t="s">
        <v>1353</v>
      </c>
      <c r="I657" s="22" t="s">
        <v>2181</v>
      </c>
    </row>
    <row r="658" spans="1:9" ht="93.75">
      <c r="A658" s="24">
        <v>652</v>
      </c>
      <c r="B658" s="23" t="s">
        <v>2218</v>
      </c>
      <c r="C658" s="56">
        <v>7350</v>
      </c>
      <c r="D658" s="25">
        <v>0</v>
      </c>
      <c r="E658" s="25">
        <f>#N/A</f>
        <v>7350</v>
      </c>
      <c r="F658" s="23" t="s">
        <v>2188</v>
      </c>
      <c r="G658" s="22" t="s">
        <v>2180</v>
      </c>
      <c r="H658" s="23" t="s">
        <v>1353</v>
      </c>
      <c r="I658" s="22" t="s">
        <v>2181</v>
      </c>
    </row>
    <row r="659" spans="1:9" ht="93.75">
      <c r="A659" s="24">
        <v>653</v>
      </c>
      <c r="B659" s="23" t="s">
        <v>2219</v>
      </c>
      <c r="C659" s="56">
        <v>7350</v>
      </c>
      <c r="D659" s="25">
        <v>0</v>
      </c>
      <c r="E659" s="25">
        <f>#N/A</f>
        <v>7350</v>
      </c>
      <c r="F659" s="23" t="s">
        <v>2188</v>
      </c>
      <c r="G659" s="22" t="s">
        <v>2180</v>
      </c>
      <c r="H659" s="23" t="s">
        <v>1353</v>
      </c>
      <c r="I659" s="22" t="s">
        <v>2181</v>
      </c>
    </row>
    <row r="660" spans="1:9" ht="243.75">
      <c r="A660" s="24">
        <v>654</v>
      </c>
      <c r="B660" s="23" t="s">
        <v>2220</v>
      </c>
      <c r="C660" s="56">
        <v>1067</v>
      </c>
      <c r="D660" s="25">
        <v>0</v>
      </c>
      <c r="E660" s="25">
        <f>#N/A</f>
        <v>1067</v>
      </c>
      <c r="F660" s="23" t="s">
        <v>2619</v>
      </c>
      <c r="G660" s="22" t="s">
        <v>2180</v>
      </c>
      <c r="H660" s="23" t="s">
        <v>473</v>
      </c>
      <c r="I660" s="22" t="s">
        <v>2181</v>
      </c>
    </row>
    <row r="661" spans="1:9" ht="243.75">
      <c r="A661" s="24">
        <v>655</v>
      </c>
      <c r="B661" s="23" t="s">
        <v>2221</v>
      </c>
      <c r="C661" s="56">
        <v>1067</v>
      </c>
      <c r="D661" s="25">
        <v>0</v>
      </c>
      <c r="E661" s="25">
        <f>#N/A</f>
        <v>1067</v>
      </c>
      <c r="F661" s="23" t="s">
        <v>2619</v>
      </c>
      <c r="G661" s="22" t="s">
        <v>2180</v>
      </c>
      <c r="H661" s="23" t="s">
        <v>473</v>
      </c>
      <c r="I661" s="22" t="s">
        <v>2181</v>
      </c>
    </row>
    <row r="662" spans="1:9" ht="243.75">
      <c r="A662" s="24">
        <v>656</v>
      </c>
      <c r="B662" s="23" t="s">
        <v>2222</v>
      </c>
      <c r="C662" s="56">
        <v>1067</v>
      </c>
      <c r="D662" s="25">
        <v>0</v>
      </c>
      <c r="E662" s="25">
        <f>#N/A</f>
        <v>1067</v>
      </c>
      <c r="F662" s="23" t="s">
        <v>2619</v>
      </c>
      <c r="G662" s="22" t="s">
        <v>2180</v>
      </c>
      <c r="H662" s="23" t="s">
        <v>473</v>
      </c>
      <c r="I662" s="22" t="s">
        <v>2181</v>
      </c>
    </row>
    <row r="663" spans="1:9" ht="243.75">
      <c r="A663" s="24">
        <v>657</v>
      </c>
      <c r="B663" s="23" t="s">
        <v>2223</v>
      </c>
      <c r="C663" s="56">
        <v>1067</v>
      </c>
      <c r="D663" s="25">
        <v>0</v>
      </c>
      <c r="E663" s="25">
        <f>#N/A</f>
        <v>1067</v>
      </c>
      <c r="F663" s="23" t="s">
        <v>2619</v>
      </c>
      <c r="G663" s="22" t="s">
        <v>2180</v>
      </c>
      <c r="H663" s="23" t="s">
        <v>473</v>
      </c>
      <c r="I663" s="22" t="s">
        <v>2181</v>
      </c>
    </row>
    <row r="664" spans="1:9" ht="243.75">
      <c r="A664" s="24">
        <v>658</v>
      </c>
      <c r="B664" s="23" t="s">
        <v>2224</v>
      </c>
      <c r="C664" s="56">
        <v>1067</v>
      </c>
      <c r="D664" s="25">
        <v>0</v>
      </c>
      <c r="E664" s="25">
        <f>#N/A</f>
        <v>1067</v>
      </c>
      <c r="F664" s="23" t="s">
        <v>2619</v>
      </c>
      <c r="G664" s="22" t="s">
        <v>2180</v>
      </c>
      <c r="H664" s="23" t="s">
        <v>473</v>
      </c>
      <c r="I664" s="22" t="s">
        <v>2181</v>
      </c>
    </row>
    <row r="665" spans="1:9" ht="243.75">
      <c r="A665" s="24">
        <v>659</v>
      </c>
      <c r="B665" s="23" t="s">
        <v>2225</v>
      </c>
      <c r="C665" s="56">
        <v>1067</v>
      </c>
      <c r="D665" s="25">
        <v>0</v>
      </c>
      <c r="E665" s="25">
        <f>#N/A</f>
        <v>1067</v>
      </c>
      <c r="F665" s="23" t="s">
        <v>2619</v>
      </c>
      <c r="G665" s="22" t="s">
        <v>2180</v>
      </c>
      <c r="H665" s="23" t="s">
        <v>473</v>
      </c>
      <c r="I665" s="22" t="s">
        <v>2181</v>
      </c>
    </row>
    <row r="666" spans="1:9" ht="243.75">
      <c r="A666" s="24">
        <v>660</v>
      </c>
      <c r="B666" s="23" t="s">
        <v>2226</v>
      </c>
      <c r="C666" s="56">
        <v>1067</v>
      </c>
      <c r="D666" s="25">
        <v>0</v>
      </c>
      <c r="E666" s="25">
        <f>#N/A</f>
        <v>1067</v>
      </c>
      <c r="F666" s="23" t="s">
        <v>2619</v>
      </c>
      <c r="G666" s="22" t="s">
        <v>2180</v>
      </c>
      <c r="H666" s="23" t="s">
        <v>473</v>
      </c>
      <c r="I666" s="22" t="s">
        <v>2181</v>
      </c>
    </row>
    <row r="667" spans="1:9" ht="243.75">
      <c r="A667" s="24">
        <v>661</v>
      </c>
      <c r="B667" s="23" t="s">
        <v>2227</v>
      </c>
      <c r="C667" s="56">
        <v>1067</v>
      </c>
      <c r="D667" s="25">
        <v>0</v>
      </c>
      <c r="E667" s="25">
        <f>#N/A</f>
        <v>1067</v>
      </c>
      <c r="F667" s="23" t="s">
        <v>2619</v>
      </c>
      <c r="G667" s="22" t="s">
        <v>2180</v>
      </c>
      <c r="H667" s="23" t="s">
        <v>473</v>
      </c>
      <c r="I667" s="22" t="s">
        <v>2181</v>
      </c>
    </row>
    <row r="668" spans="1:9" ht="243.75">
      <c r="A668" s="24">
        <v>662</v>
      </c>
      <c r="B668" s="23" t="s">
        <v>2228</v>
      </c>
      <c r="C668" s="56">
        <v>1067</v>
      </c>
      <c r="D668" s="25">
        <v>0</v>
      </c>
      <c r="E668" s="25">
        <f>#N/A</f>
        <v>1067</v>
      </c>
      <c r="F668" s="23" t="s">
        <v>2619</v>
      </c>
      <c r="G668" s="22" t="s">
        <v>2180</v>
      </c>
      <c r="H668" s="23" t="s">
        <v>473</v>
      </c>
      <c r="I668" s="22" t="s">
        <v>2181</v>
      </c>
    </row>
    <row r="669" spans="1:9" ht="243.75">
      <c r="A669" s="24">
        <v>663</v>
      </c>
      <c r="B669" s="23" t="s">
        <v>2229</v>
      </c>
      <c r="C669" s="56">
        <v>1067</v>
      </c>
      <c r="D669" s="25">
        <v>0</v>
      </c>
      <c r="E669" s="25">
        <f>SUM(C669-D669)</f>
        <v>1067</v>
      </c>
      <c r="F669" s="23" t="s">
        <v>2619</v>
      </c>
      <c r="G669" s="22" t="s">
        <v>2180</v>
      </c>
      <c r="H669" s="23" t="s">
        <v>473</v>
      </c>
      <c r="I669" s="22" t="s">
        <v>2181</v>
      </c>
    </row>
    <row r="670" spans="1:9" ht="243.75">
      <c r="A670" s="24">
        <v>664</v>
      </c>
      <c r="B670" s="23" t="s">
        <v>2230</v>
      </c>
      <c r="C670" s="56">
        <v>1067</v>
      </c>
      <c r="D670" s="25">
        <v>0</v>
      </c>
      <c r="E670" s="25">
        <f>SUM(C670-D670)</f>
        <v>1067</v>
      </c>
      <c r="F670" s="23" t="s">
        <v>2619</v>
      </c>
      <c r="G670" s="22" t="s">
        <v>2180</v>
      </c>
      <c r="H670" s="23" t="s">
        <v>473</v>
      </c>
      <c r="I670" s="22" t="s">
        <v>2181</v>
      </c>
    </row>
    <row r="671" spans="1:9" ht="243.75">
      <c r="A671" s="24">
        <v>665</v>
      </c>
      <c r="B671" s="23" t="s">
        <v>2231</v>
      </c>
      <c r="C671" s="56">
        <v>1067</v>
      </c>
      <c r="D671" s="25">
        <v>0</v>
      </c>
      <c r="E671" s="25">
        <f>#N/A</f>
        <v>1067</v>
      </c>
      <c r="F671" s="23" t="s">
        <v>2619</v>
      </c>
      <c r="G671" s="22" t="s">
        <v>2180</v>
      </c>
      <c r="H671" s="23" t="s">
        <v>473</v>
      </c>
      <c r="I671" s="22" t="s">
        <v>2181</v>
      </c>
    </row>
    <row r="672" spans="1:9" ht="243.75">
      <c r="A672" s="24">
        <v>666</v>
      </c>
      <c r="B672" s="23" t="s">
        <v>2232</v>
      </c>
      <c r="C672" s="56">
        <v>1067</v>
      </c>
      <c r="D672" s="25">
        <v>0</v>
      </c>
      <c r="E672" s="25">
        <f>#N/A</f>
        <v>1067</v>
      </c>
      <c r="F672" s="23" t="s">
        <v>2619</v>
      </c>
      <c r="G672" s="22" t="s">
        <v>2180</v>
      </c>
      <c r="H672" s="23" t="s">
        <v>473</v>
      </c>
      <c r="I672" s="22" t="s">
        <v>2181</v>
      </c>
    </row>
    <row r="673" spans="1:9" ht="243.75">
      <c r="A673" s="24">
        <v>667</v>
      </c>
      <c r="B673" s="23" t="s">
        <v>2233</v>
      </c>
      <c r="C673" s="56">
        <v>1067</v>
      </c>
      <c r="D673" s="25">
        <v>0</v>
      </c>
      <c r="E673" s="25">
        <f>#N/A</f>
        <v>1067</v>
      </c>
      <c r="F673" s="23" t="s">
        <v>2619</v>
      </c>
      <c r="G673" s="22" t="s">
        <v>2180</v>
      </c>
      <c r="H673" s="23" t="s">
        <v>473</v>
      </c>
      <c r="I673" s="22" t="s">
        <v>2181</v>
      </c>
    </row>
    <row r="674" spans="1:9" s="89" customFormat="1" ht="243.75">
      <c r="A674" s="24">
        <v>668</v>
      </c>
      <c r="B674" s="26" t="s">
        <v>2234</v>
      </c>
      <c r="C674" s="27">
        <v>1067</v>
      </c>
      <c r="D674" s="28">
        <v>0</v>
      </c>
      <c r="E674" s="28">
        <f>#N/A</f>
        <v>1067</v>
      </c>
      <c r="F674" s="26" t="s">
        <v>2619</v>
      </c>
      <c r="G674" s="55" t="s">
        <v>2180</v>
      </c>
      <c r="H674" s="26" t="s">
        <v>473</v>
      </c>
      <c r="I674" s="55" t="s">
        <v>2181</v>
      </c>
    </row>
    <row r="675" spans="1:9" ht="93.75">
      <c r="A675" s="24">
        <v>669</v>
      </c>
      <c r="B675" s="23" t="s">
        <v>2235</v>
      </c>
      <c r="C675" s="56">
        <v>52100</v>
      </c>
      <c r="D675" s="25">
        <v>0</v>
      </c>
      <c r="E675" s="25">
        <f>#N/A</f>
        <v>52100</v>
      </c>
      <c r="F675" s="23" t="s">
        <v>2188</v>
      </c>
      <c r="G675" s="22" t="s">
        <v>2180</v>
      </c>
      <c r="H675" s="23" t="s">
        <v>1353</v>
      </c>
      <c r="I675" s="22" t="s">
        <v>2181</v>
      </c>
    </row>
    <row r="676" spans="1:9" ht="187.5">
      <c r="A676" s="24">
        <v>670</v>
      </c>
      <c r="B676" s="23" t="s">
        <v>2236</v>
      </c>
      <c r="C676" s="56">
        <v>93000</v>
      </c>
      <c r="D676" s="25">
        <v>0</v>
      </c>
      <c r="E676" s="25">
        <f>#N/A</f>
        <v>93000</v>
      </c>
      <c r="F676" s="23" t="s">
        <v>3062</v>
      </c>
      <c r="G676" s="22" t="s">
        <v>2180</v>
      </c>
      <c r="H676" s="23" t="s">
        <v>473</v>
      </c>
      <c r="I676" s="22" t="s">
        <v>2181</v>
      </c>
    </row>
    <row r="677" spans="1:9" ht="187.5">
      <c r="A677" s="24">
        <v>671</v>
      </c>
      <c r="B677" s="23" t="s">
        <v>2237</v>
      </c>
      <c r="C677" s="56">
        <v>93000</v>
      </c>
      <c r="D677" s="25">
        <v>0</v>
      </c>
      <c r="E677" s="25">
        <f>#N/A</f>
        <v>93000</v>
      </c>
      <c r="F677" s="23" t="s">
        <v>3062</v>
      </c>
      <c r="G677" s="22" t="s">
        <v>2180</v>
      </c>
      <c r="H677" s="23" t="s">
        <v>473</v>
      </c>
      <c r="I677" s="22" t="s">
        <v>2181</v>
      </c>
    </row>
    <row r="678" spans="1:9" ht="187.5">
      <c r="A678" s="24">
        <v>672</v>
      </c>
      <c r="B678" s="23" t="s">
        <v>2238</v>
      </c>
      <c r="C678" s="56">
        <v>93000</v>
      </c>
      <c r="D678" s="25">
        <v>0</v>
      </c>
      <c r="E678" s="25">
        <f>#N/A</f>
        <v>93000</v>
      </c>
      <c r="F678" s="23" t="s">
        <v>3062</v>
      </c>
      <c r="G678" s="22" t="s">
        <v>2180</v>
      </c>
      <c r="H678" s="23" t="s">
        <v>473</v>
      </c>
      <c r="I678" s="22" t="s">
        <v>2181</v>
      </c>
    </row>
    <row r="679" spans="1:9" ht="187.5">
      <c r="A679" s="24">
        <v>673</v>
      </c>
      <c r="B679" s="57" t="s">
        <v>2239</v>
      </c>
      <c r="C679" s="56">
        <v>2000</v>
      </c>
      <c r="D679" s="25">
        <v>0</v>
      </c>
      <c r="E679" s="25">
        <f>#N/A</f>
        <v>2000</v>
      </c>
      <c r="F679" s="23" t="s">
        <v>3062</v>
      </c>
      <c r="G679" s="22" t="s">
        <v>2180</v>
      </c>
      <c r="H679" s="23" t="s">
        <v>473</v>
      </c>
      <c r="I679" s="22" t="s">
        <v>2181</v>
      </c>
    </row>
    <row r="680" spans="1:9" ht="187.5">
      <c r="A680" s="24">
        <v>674</v>
      </c>
      <c r="B680" s="57" t="s">
        <v>2240</v>
      </c>
      <c r="C680" s="56">
        <v>2000</v>
      </c>
      <c r="D680" s="25">
        <v>0</v>
      </c>
      <c r="E680" s="25">
        <f>#N/A</f>
        <v>2000</v>
      </c>
      <c r="F680" s="23" t="s">
        <v>3062</v>
      </c>
      <c r="G680" s="22" t="s">
        <v>2180</v>
      </c>
      <c r="H680" s="23" t="s">
        <v>473</v>
      </c>
      <c r="I680" s="22" t="s">
        <v>2181</v>
      </c>
    </row>
    <row r="681" spans="1:9" ht="187.5">
      <c r="A681" s="24">
        <v>675</v>
      </c>
      <c r="B681" s="57" t="s">
        <v>2241</v>
      </c>
      <c r="C681" s="56">
        <v>2000</v>
      </c>
      <c r="D681" s="25">
        <v>0</v>
      </c>
      <c r="E681" s="25">
        <f>#N/A</f>
        <v>2000</v>
      </c>
      <c r="F681" s="23" t="s">
        <v>3062</v>
      </c>
      <c r="G681" s="22" t="s">
        <v>2180</v>
      </c>
      <c r="H681" s="23" t="s">
        <v>473</v>
      </c>
      <c r="I681" s="22" t="s">
        <v>2181</v>
      </c>
    </row>
    <row r="682" spans="1:9" ht="93.75">
      <c r="A682" s="24">
        <v>676</v>
      </c>
      <c r="B682" s="23" t="s">
        <v>2242</v>
      </c>
      <c r="C682" s="56">
        <v>7900</v>
      </c>
      <c r="D682" s="25">
        <v>0</v>
      </c>
      <c r="E682" s="25">
        <f>#N/A</f>
        <v>7900</v>
      </c>
      <c r="F682" s="23" t="s">
        <v>2188</v>
      </c>
      <c r="G682" s="22" t="s">
        <v>2180</v>
      </c>
      <c r="H682" s="23" t="s">
        <v>1353</v>
      </c>
      <c r="I682" s="22" t="s">
        <v>2181</v>
      </c>
    </row>
    <row r="683" spans="1:9" ht="93.75">
      <c r="A683" s="24">
        <v>677</v>
      </c>
      <c r="B683" s="23" t="s">
        <v>2243</v>
      </c>
      <c r="C683" s="56">
        <v>158888</v>
      </c>
      <c r="D683" s="25">
        <v>0</v>
      </c>
      <c r="E683" s="25">
        <f>#N/A</f>
        <v>158888</v>
      </c>
      <c r="F683" s="23" t="s">
        <v>2188</v>
      </c>
      <c r="G683" s="22" t="s">
        <v>2180</v>
      </c>
      <c r="H683" s="23" t="s">
        <v>1353</v>
      </c>
      <c r="I683" s="22" t="s">
        <v>2181</v>
      </c>
    </row>
    <row r="684" spans="1:9" ht="93.75">
      <c r="A684" s="24">
        <v>678</v>
      </c>
      <c r="B684" s="23" t="s">
        <v>2244</v>
      </c>
      <c r="C684" s="56">
        <v>22033.32</v>
      </c>
      <c r="D684" s="25">
        <v>0</v>
      </c>
      <c r="E684" s="25">
        <f>#N/A</f>
        <v>22033.32</v>
      </c>
      <c r="F684" s="23" t="s">
        <v>2188</v>
      </c>
      <c r="G684" s="22" t="s">
        <v>2180</v>
      </c>
      <c r="H684" s="23" t="s">
        <v>1353</v>
      </c>
      <c r="I684" s="22" t="s">
        <v>2181</v>
      </c>
    </row>
    <row r="685" spans="1:9" ht="93.75">
      <c r="A685" s="24">
        <v>679</v>
      </c>
      <c r="B685" s="23" t="s">
        <v>2245</v>
      </c>
      <c r="C685" s="56">
        <v>97125</v>
      </c>
      <c r="D685" s="25">
        <v>0</v>
      </c>
      <c r="E685" s="25">
        <f>#N/A</f>
        <v>97125</v>
      </c>
      <c r="F685" s="23" t="s">
        <v>2188</v>
      </c>
      <c r="G685" s="22" t="s">
        <v>2180</v>
      </c>
      <c r="H685" s="23" t="s">
        <v>1353</v>
      </c>
      <c r="I685" s="22" t="s">
        <v>2181</v>
      </c>
    </row>
    <row r="686" spans="1:9" ht="93.75">
      <c r="A686" s="24">
        <v>680</v>
      </c>
      <c r="B686" s="23" t="s">
        <v>2246</v>
      </c>
      <c r="C686" s="56">
        <v>291475</v>
      </c>
      <c r="D686" s="25">
        <v>0</v>
      </c>
      <c r="E686" s="25">
        <f>#N/A</f>
        <v>291475</v>
      </c>
      <c r="F686" s="23" t="s">
        <v>2188</v>
      </c>
      <c r="G686" s="22" t="s">
        <v>2180</v>
      </c>
      <c r="H686" s="23" t="s">
        <v>1353</v>
      </c>
      <c r="I686" s="22" t="s">
        <v>2181</v>
      </c>
    </row>
    <row r="687" spans="1:9" ht="93.75">
      <c r="A687" s="24">
        <v>681</v>
      </c>
      <c r="B687" s="23" t="s">
        <v>2247</v>
      </c>
      <c r="C687" s="56">
        <v>54775</v>
      </c>
      <c r="D687" s="25">
        <v>0</v>
      </c>
      <c r="E687" s="25">
        <f>#N/A</f>
        <v>54775</v>
      </c>
      <c r="F687" s="23" t="s">
        <v>2188</v>
      </c>
      <c r="G687" s="22" t="s">
        <v>2180</v>
      </c>
      <c r="H687" s="23" t="s">
        <v>1353</v>
      </c>
      <c r="I687" s="22" t="s">
        <v>2181</v>
      </c>
    </row>
    <row r="688" spans="1:9" ht="45.75" customHeight="1">
      <c r="A688" s="24">
        <v>682</v>
      </c>
      <c r="B688" s="23" t="s">
        <v>2248</v>
      </c>
      <c r="C688" s="56">
        <v>114792</v>
      </c>
      <c r="D688" s="25">
        <v>0</v>
      </c>
      <c r="E688" s="25">
        <f>#N/A</f>
        <v>114792</v>
      </c>
      <c r="F688" s="23" t="s">
        <v>2188</v>
      </c>
      <c r="G688" s="22" t="s">
        <v>2180</v>
      </c>
      <c r="H688" s="23" t="s">
        <v>1353</v>
      </c>
      <c r="I688" s="22" t="s">
        <v>2181</v>
      </c>
    </row>
    <row r="689" spans="1:9" ht="93.75">
      <c r="A689" s="24">
        <v>683</v>
      </c>
      <c r="B689" s="23" t="s">
        <v>2249</v>
      </c>
      <c r="C689" s="56">
        <v>36283</v>
      </c>
      <c r="D689" s="25">
        <v>0</v>
      </c>
      <c r="E689" s="25">
        <f>#N/A</f>
        <v>36283</v>
      </c>
      <c r="F689" s="23" t="s">
        <v>2188</v>
      </c>
      <c r="G689" s="22" t="s">
        <v>2180</v>
      </c>
      <c r="H689" s="23" t="s">
        <v>1353</v>
      </c>
      <c r="I689" s="22" t="s">
        <v>2181</v>
      </c>
    </row>
    <row r="690" spans="1:9" ht="93.75">
      <c r="A690" s="24">
        <v>684</v>
      </c>
      <c r="B690" s="23" t="s">
        <v>2250</v>
      </c>
      <c r="C690" s="56">
        <v>38250</v>
      </c>
      <c r="D690" s="25">
        <v>0</v>
      </c>
      <c r="E690" s="25">
        <f>#N/A</f>
        <v>38250</v>
      </c>
      <c r="F690" s="23" t="s">
        <v>2188</v>
      </c>
      <c r="G690" s="22" t="s">
        <v>2180</v>
      </c>
      <c r="H690" s="23" t="s">
        <v>1353</v>
      </c>
      <c r="I690" s="22" t="s">
        <v>2181</v>
      </c>
    </row>
    <row r="691" spans="1:9" ht="93.75">
      <c r="A691" s="24">
        <v>685</v>
      </c>
      <c r="B691" s="23" t="s">
        <v>2251</v>
      </c>
      <c r="C691" s="56">
        <v>24425</v>
      </c>
      <c r="D691" s="25">
        <v>0</v>
      </c>
      <c r="E691" s="25">
        <f>#N/A</f>
        <v>24425</v>
      </c>
      <c r="F691" s="23" t="s">
        <v>2188</v>
      </c>
      <c r="G691" s="22" t="s">
        <v>2180</v>
      </c>
      <c r="H691" s="23" t="s">
        <v>1353</v>
      </c>
      <c r="I691" s="22" t="s">
        <v>2181</v>
      </c>
    </row>
    <row r="692" spans="1:9" ht="93.75">
      <c r="A692" s="24">
        <v>686</v>
      </c>
      <c r="B692" s="23" t="s">
        <v>2252</v>
      </c>
      <c r="C692" s="56">
        <v>37742</v>
      </c>
      <c r="D692" s="25">
        <v>0</v>
      </c>
      <c r="E692" s="25">
        <f>#N/A</f>
        <v>37742</v>
      </c>
      <c r="F692" s="23" t="s">
        <v>2188</v>
      </c>
      <c r="G692" s="22" t="s">
        <v>2180</v>
      </c>
      <c r="H692" s="23" t="s">
        <v>1353</v>
      </c>
      <c r="I692" s="22" t="s">
        <v>2181</v>
      </c>
    </row>
    <row r="693" spans="1:9" ht="93.75">
      <c r="A693" s="24">
        <v>687</v>
      </c>
      <c r="B693" s="23" t="s">
        <v>2253</v>
      </c>
      <c r="C693" s="56">
        <v>29108</v>
      </c>
      <c r="D693" s="25">
        <v>0</v>
      </c>
      <c r="E693" s="25">
        <f>#N/A</f>
        <v>29108</v>
      </c>
      <c r="F693" s="23" t="s">
        <v>2188</v>
      </c>
      <c r="G693" s="22" t="s">
        <v>2180</v>
      </c>
      <c r="H693" s="23" t="s">
        <v>1353</v>
      </c>
      <c r="I693" s="22" t="s">
        <v>2181</v>
      </c>
    </row>
    <row r="694" spans="1:9" ht="93.75">
      <c r="A694" s="24">
        <v>688</v>
      </c>
      <c r="B694" s="23" t="s">
        <v>2254</v>
      </c>
      <c r="C694" s="56">
        <v>29725</v>
      </c>
      <c r="D694" s="25">
        <v>0</v>
      </c>
      <c r="E694" s="25">
        <f>#N/A</f>
        <v>29725</v>
      </c>
      <c r="F694" s="23" t="s">
        <v>2188</v>
      </c>
      <c r="G694" s="22" t="s">
        <v>2180</v>
      </c>
      <c r="H694" s="23" t="s">
        <v>1353</v>
      </c>
      <c r="I694" s="22" t="s">
        <v>2181</v>
      </c>
    </row>
    <row r="695" spans="1:9" ht="93.75">
      <c r="A695" s="24">
        <v>689</v>
      </c>
      <c r="B695" s="23" t="s">
        <v>2255</v>
      </c>
      <c r="C695" s="56">
        <v>35525</v>
      </c>
      <c r="D695" s="25">
        <v>0</v>
      </c>
      <c r="E695" s="25">
        <f>SUM(C695-D695)</f>
        <v>35525</v>
      </c>
      <c r="F695" s="23" t="s">
        <v>2188</v>
      </c>
      <c r="G695" s="22" t="s">
        <v>2180</v>
      </c>
      <c r="H695" s="23" t="s">
        <v>1353</v>
      </c>
      <c r="I695" s="22" t="s">
        <v>2181</v>
      </c>
    </row>
    <row r="696" spans="1:9" ht="93.75">
      <c r="A696" s="24">
        <v>690</v>
      </c>
      <c r="B696" s="23" t="s">
        <v>2256</v>
      </c>
      <c r="C696" s="56">
        <v>55950</v>
      </c>
      <c r="D696" s="25">
        <v>0</v>
      </c>
      <c r="E696" s="25">
        <f>#N/A</f>
        <v>55950</v>
      </c>
      <c r="F696" s="23" t="s">
        <v>2188</v>
      </c>
      <c r="G696" s="22" t="s">
        <v>2180</v>
      </c>
      <c r="H696" s="23" t="s">
        <v>1353</v>
      </c>
      <c r="I696" s="22" t="s">
        <v>2181</v>
      </c>
    </row>
    <row r="697" spans="1:9" ht="93.75">
      <c r="A697" s="24">
        <v>691</v>
      </c>
      <c r="B697" s="23" t="s">
        <v>2257</v>
      </c>
      <c r="C697" s="56">
        <v>55950</v>
      </c>
      <c r="D697" s="25">
        <v>0</v>
      </c>
      <c r="E697" s="25">
        <f>#N/A</f>
        <v>55950</v>
      </c>
      <c r="F697" s="23" t="s">
        <v>2188</v>
      </c>
      <c r="G697" s="22" t="s">
        <v>2180</v>
      </c>
      <c r="H697" s="23" t="s">
        <v>1353</v>
      </c>
      <c r="I697" s="22" t="s">
        <v>2181</v>
      </c>
    </row>
    <row r="698" spans="1:9" ht="93.75">
      <c r="A698" s="24">
        <v>692</v>
      </c>
      <c r="B698" s="23" t="s">
        <v>2258</v>
      </c>
      <c r="C698" s="56">
        <v>35525</v>
      </c>
      <c r="D698" s="25">
        <v>0</v>
      </c>
      <c r="E698" s="25">
        <f>#N/A</f>
        <v>35525</v>
      </c>
      <c r="F698" s="23" t="s">
        <v>2188</v>
      </c>
      <c r="G698" s="22" t="s">
        <v>2180</v>
      </c>
      <c r="H698" s="23" t="s">
        <v>1353</v>
      </c>
      <c r="I698" s="22" t="s">
        <v>2181</v>
      </c>
    </row>
    <row r="699" spans="1:9" ht="93.75">
      <c r="A699" s="24">
        <v>693</v>
      </c>
      <c r="B699" s="23" t="s">
        <v>2259</v>
      </c>
      <c r="C699" s="56">
        <v>34200</v>
      </c>
      <c r="D699" s="25">
        <v>0</v>
      </c>
      <c r="E699" s="25">
        <f>#N/A</f>
        <v>34200</v>
      </c>
      <c r="F699" s="23" t="s">
        <v>2188</v>
      </c>
      <c r="G699" s="22" t="s">
        <v>2180</v>
      </c>
      <c r="H699" s="23" t="s">
        <v>1353</v>
      </c>
      <c r="I699" s="22" t="s">
        <v>2181</v>
      </c>
    </row>
    <row r="700" spans="1:9" ht="93.75">
      <c r="A700" s="24">
        <v>694</v>
      </c>
      <c r="B700" s="23" t="s">
        <v>2260</v>
      </c>
      <c r="C700" s="56">
        <v>31658</v>
      </c>
      <c r="D700" s="25">
        <v>0</v>
      </c>
      <c r="E700" s="25">
        <f>#N/A</f>
        <v>31658</v>
      </c>
      <c r="F700" s="23" t="s">
        <v>2188</v>
      </c>
      <c r="G700" s="22" t="s">
        <v>2180</v>
      </c>
      <c r="H700" s="23" t="s">
        <v>1353</v>
      </c>
      <c r="I700" s="22" t="s">
        <v>2181</v>
      </c>
    </row>
    <row r="701" spans="1:9" ht="93.75">
      <c r="A701" s="24">
        <v>695</v>
      </c>
      <c r="B701" s="23" t="s">
        <v>2261</v>
      </c>
      <c r="C701" s="56">
        <v>38250</v>
      </c>
      <c r="D701" s="25">
        <v>0</v>
      </c>
      <c r="E701" s="25">
        <f>#N/A</f>
        <v>38250</v>
      </c>
      <c r="F701" s="23" t="s">
        <v>2188</v>
      </c>
      <c r="G701" s="22" t="s">
        <v>2180</v>
      </c>
      <c r="H701" s="23" t="s">
        <v>1353</v>
      </c>
      <c r="I701" s="22" t="s">
        <v>2181</v>
      </c>
    </row>
    <row r="702" spans="1:9" ht="93.75">
      <c r="A702" s="24">
        <v>696</v>
      </c>
      <c r="B702" s="23" t="s">
        <v>2262</v>
      </c>
      <c r="C702" s="56">
        <v>22033.36</v>
      </c>
      <c r="D702" s="25">
        <v>0</v>
      </c>
      <c r="E702" s="25">
        <f>#N/A</f>
        <v>22033.36</v>
      </c>
      <c r="F702" s="23" t="s">
        <v>2188</v>
      </c>
      <c r="G702" s="22" t="s">
        <v>2180</v>
      </c>
      <c r="H702" s="23" t="s">
        <v>1353</v>
      </c>
      <c r="I702" s="22" t="s">
        <v>2181</v>
      </c>
    </row>
    <row r="703" spans="1:9" ht="93.75">
      <c r="A703" s="24">
        <v>697</v>
      </c>
      <c r="B703" s="23" t="s">
        <v>2263</v>
      </c>
      <c r="C703" s="56">
        <v>22033.36</v>
      </c>
      <c r="D703" s="25">
        <v>0</v>
      </c>
      <c r="E703" s="25">
        <f>#N/A</f>
        <v>22033.36</v>
      </c>
      <c r="F703" s="23" t="s">
        <v>2188</v>
      </c>
      <c r="G703" s="22" t="s">
        <v>2180</v>
      </c>
      <c r="H703" s="23" t="s">
        <v>1353</v>
      </c>
      <c r="I703" s="22" t="s">
        <v>2181</v>
      </c>
    </row>
    <row r="704" spans="1:9" ht="93.75">
      <c r="A704" s="24">
        <v>698</v>
      </c>
      <c r="B704" s="23" t="s">
        <v>2264</v>
      </c>
      <c r="C704" s="56">
        <v>22033.36</v>
      </c>
      <c r="D704" s="25">
        <v>0</v>
      </c>
      <c r="E704" s="25">
        <f>#N/A</f>
        <v>22033.36</v>
      </c>
      <c r="F704" s="23" t="s">
        <v>2188</v>
      </c>
      <c r="G704" s="22" t="s">
        <v>2180</v>
      </c>
      <c r="H704" s="23" t="s">
        <v>1353</v>
      </c>
      <c r="I704" s="22" t="s">
        <v>2181</v>
      </c>
    </row>
    <row r="705" spans="1:9" ht="93.75">
      <c r="A705" s="24">
        <v>699</v>
      </c>
      <c r="B705" s="23" t="s">
        <v>2265</v>
      </c>
      <c r="C705" s="56">
        <v>22033.36</v>
      </c>
      <c r="D705" s="25">
        <v>0</v>
      </c>
      <c r="E705" s="25">
        <f>#N/A</f>
        <v>22033.36</v>
      </c>
      <c r="F705" s="23" t="s">
        <v>2188</v>
      </c>
      <c r="G705" s="22" t="s">
        <v>2180</v>
      </c>
      <c r="H705" s="23" t="s">
        <v>1353</v>
      </c>
      <c r="I705" s="22" t="s">
        <v>2181</v>
      </c>
    </row>
    <row r="706" spans="1:9" ht="93.75">
      <c r="A706" s="24">
        <v>700</v>
      </c>
      <c r="B706" s="23" t="s">
        <v>2266</v>
      </c>
      <c r="C706" s="56">
        <v>22033.36</v>
      </c>
      <c r="D706" s="25">
        <v>0</v>
      </c>
      <c r="E706" s="25">
        <f>#N/A</f>
        <v>22033.36</v>
      </c>
      <c r="F706" s="23" t="s">
        <v>2188</v>
      </c>
      <c r="G706" s="22" t="s">
        <v>2180</v>
      </c>
      <c r="H706" s="23" t="s">
        <v>1353</v>
      </c>
      <c r="I706" s="22" t="s">
        <v>2181</v>
      </c>
    </row>
    <row r="707" spans="1:9" ht="93.75">
      <c r="A707" s="24">
        <v>701</v>
      </c>
      <c r="B707" s="23" t="s">
        <v>2267</v>
      </c>
      <c r="C707" s="56">
        <v>22033.36</v>
      </c>
      <c r="D707" s="25">
        <v>0</v>
      </c>
      <c r="E707" s="25">
        <f>#N/A</f>
        <v>22033.36</v>
      </c>
      <c r="F707" s="23" t="s">
        <v>2188</v>
      </c>
      <c r="G707" s="22" t="s">
        <v>2180</v>
      </c>
      <c r="H707" s="23" t="s">
        <v>1353</v>
      </c>
      <c r="I707" s="22" t="s">
        <v>2181</v>
      </c>
    </row>
    <row r="708" spans="1:9" ht="93.75">
      <c r="A708" s="24">
        <v>702</v>
      </c>
      <c r="B708" s="23" t="s">
        <v>2268</v>
      </c>
      <c r="C708" s="56">
        <v>22033.36</v>
      </c>
      <c r="D708" s="25">
        <v>0</v>
      </c>
      <c r="E708" s="25">
        <f>#N/A</f>
        <v>22033.36</v>
      </c>
      <c r="F708" s="23" t="s">
        <v>2188</v>
      </c>
      <c r="G708" s="22" t="s">
        <v>2180</v>
      </c>
      <c r="H708" s="23" t="s">
        <v>1353</v>
      </c>
      <c r="I708" s="22" t="s">
        <v>2181</v>
      </c>
    </row>
    <row r="709" spans="1:9" ht="93.75">
      <c r="A709" s="24">
        <v>703</v>
      </c>
      <c r="B709" s="23" t="s">
        <v>2269</v>
      </c>
      <c r="C709" s="56">
        <v>22033.36</v>
      </c>
      <c r="D709" s="25">
        <v>0</v>
      </c>
      <c r="E709" s="25">
        <f>#N/A</f>
        <v>22033.36</v>
      </c>
      <c r="F709" s="23" t="s">
        <v>2188</v>
      </c>
      <c r="G709" s="22" t="s">
        <v>2180</v>
      </c>
      <c r="H709" s="23" t="s">
        <v>1353</v>
      </c>
      <c r="I709" s="22" t="s">
        <v>2181</v>
      </c>
    </row>
    <row r="710" spans="1:9" ht="93.75">
      <c r="A710" s="24">
        <v>704</v>
      </c>
      <c r="B710" s="23" t="s">
        <v>2270</v>
      </c>
      <c r="C710" s="56">
        <v>22033.36</v>
      </c>
      <c r="D710" s="25">
        <v>0</v>
      </c>
      <c r="E710" s="25">
        <f>#N/A</f>
        <v>22033.36</v>
      </c>
      <c r="F710" s="23" t="s">
        <v>2188</v>
      </c>
      <c r="G710" s="22" t="s">
        <v>2180</v>
      </c>
      <c r="H710" s="23" t="s">
        <v>1353</v>
      </c>
      <c r="I710" s="22" t="s">
        <v>2181</v>
      </c>
    </row>
    <row r="711" spans="1:9" ht="93.75">
      <c r="A711" s="24">
        <v>705</v>
      </c>
      <c r="B711" s="23" t="s">
        <v>2271</v>
      </c>
      <c r="C711" s="56">
        <v>22033.36</v>
      </c>
      <c r="D711" s="25">
        <v>0</v>
      </c>
      <c r="E711" s="25">
        <f>#N/A</f>
        <v>22033.36</v>
      </c>
      <c r="F711" s="23" t="s">
        <v>2188</v>
      </c>
      <c r="G711" s="22" t="s">
        <v>2180</v>
      </c>
      <c r="H711" s="23" t="s">
        <v>1353</v>
      </c>
      <c r="I711" s="22" t="s">
        <v>2181</v>
      </c>
    </row>
    <row r="712" spans="1:9" ht="93.75">
      <c r="A712" s="24">
        <v>706</v>
      </c>
      <c r="B712" s="23" t="s">
        <v>2272</v>
      </c>
      <c r="C712" s="56">
        <v>22033.36</v>
      </c>
      <c r="D712" s="25">
        <v>0</v>
      </c>
      <c r="E712" s="25">
        <f>#N/A</f>
        <v>22033.36</v>
      </c>
      <c r="F712" s="23" t="s">
        <v>2188</v>
      </c>
      <c r="G712" s="22" t="s">
        <v>2180</v>
      </c>
      <c r="H712" s="23" t="s">
        <v>1353</v>
      </c>
      <c r="I712" s="22" t="s">
        <v>2181</v>
      </c>
    </row>
    <row r="713" spans="1:9" ht="93.75">
      <c r="A713" s="24">
        <v>707</v>
      </c>
      <c r="B713" s="23" t="s">
        <v>2273</v>
      </c>
      <c r="C713" s="56">
        <v>22033.36</v>
      </c>
      <c r="D713" s="25">
        <v>0</v>
      </c>
      <c r="E713" s="25">
        <f>#N/A</f>
        <v>22033.36</v>
      </c>
      <c r="F713" s="23" t="s">
        <v>2188</v>
      </c>
      <c r="G713" s="22" t="s">
        <v>2180</v>
      </c>
      <c r="H713" s="23" t="s">
        <v>1353</v>
      </c>
      <c r="I713" s="22" t="s">
        <v>2181</v>
      </c>
    </row>
    <row r="714" spans="1:9" ht="93.75">
      <c r="A714" s="24">
        <v>708</v>
      </c>
      <c r="B714" s="23" t="s">
        <v>2274</v>
      </c>
      <c r="C714" s="56">
        <v>22033.36</v>
      </c>
      <c r="D714" s="25">
        <v>0</v>
      </c>
      <c r="E714" s="25">
        <f>#N/A</f>
        <v>22033.36</v>
      </c>
      <c r="F714" s="23" t="s">
        <v>2188</v>
      </c>
      <c r="G714" s="22" t="s">
        <v>2180</v>
      </c>
      <c r="H714" s="23" t="s">
        <v>1353</v>
      </c>
      <c r="I714" s="22" t="s">
        <v>2181</v>
      </c>
    </row>
    <row r="715" spans="1:9" ht="187.5">
      <c r="A715" s="24">
        <v>709</v>
      </c>
      <c r="B715" s="23" t="s">
        <v>2275</v>
      </c>
      <c r="C715" s="56">
        <v>422323</v>
      </c>
      <c r="D715" s="25">
        <v>422323</v>
      </c>
      <c r="E715" s="25">
        <f>#N/A</f>
        <v>0</v>
      </c>
      <c r="F715" s="23" t="s">
        <v>2276</v>
      </c>
      <c r="G715" s="22" t="s">
        <v>2180</v>
      </c>
      <c r="H715" s="23" t="s">
        <v>473</v>
      </c>
      <c r="I715" s="22" t="s">
        <v>97</v>
      </c>
    </row>
    <row r="716" spans="1:9" ht="222" customHeight="1">
      <c r="A716" s="90">
        <v>710</v>
      </c>
      <c r="B716" s="94" t="s">
        <v>2281</v>
      </c>
      <c r="C716" s="92">
        <v>138860.7</v>
      </c>
      <c r="D716" s="95">
        <v>0</v>
      </c>
      <c r="E716" s="95">
        <f>#N/A</f>
        <v>138860.7</v>
      </c>
      <c r="F716" s="94" t="s">
        <v>3070</v>
      </c>
      <c r="G716" s="109" t="s">
        <v>3068</v>
      </c>
      <c r="H716" s="94" t="s">
        <v>3069</v>
      </c>
      <c r="I716" s="109" t="s">
        <v>97</v>
      </c>
    </row>
    <row r="717" spans="1:9" ht="93.75">
      <c r="A717" s="24">
        <v>711</v>
      </c>
      <c r="B717" s="23" t="s">
        <v>2282</v>
      </c>
      <c r="C717" s="56">
        <v>1331000</v>
      </c>
      <c r="D717" s="25">
        <v>0</v>
      </c>
      <c r="E717" s="25">
        <f>#N/A</f>
        <v>1331000</v>
      </c>
      <c r="F717" s="23" t="s">
        <v>2283</v>
      </c>
      <c r="G717" s="22" t="s">
        <v>834</v>
      </c>
      <c r="H717" s="23" t="s">
        <v>1353</v>
      </c>
      <c r="I717" s="22" t="s">
        <v>97</v>
      </c>
    </row>
    <row r="718" spans="1:9" ht="93.75">
      <c r="A718" s="24">
        <v>712</v>
      </c>
      <c r="B718" s="23" t="s">
        <v>2310</v>
      </c>
      <c r="C718" s="56">
        <v>19000</v>
      </c>
      <c r="D718" s="25">
        <v>0</v>
      </c>
      <c r="E718" s="25">
        <f>#N/A</f>
        <v>19000</v>
      </c>
      <c r="F718" s="23" t="s">
        <v>2311</v>
      </c>
      <c r="G718" s="22" t="s">
        <v>834</v>
      </c>
      <c r="H718" s="23" t="s">
        <v>1353</v>
      </c>
      <c r="I718" s="22" t="s">
        <v>97</v>
      </c>
    </row>
    <row r="719" spans="1:9" ht="93.75">
      <c r="A719" s="24">
        <v>713</v>
      </c>
      <c r="B719" s="23" t="s">
        <v>2312</v>
      </c>
      <c r="C719" s="56">
        <v>1000</v>
      </c>
      <c r="D719" s="25">
        <v>0</v>
      </c>
      <c r="E719" s="25">
        <f>#N/A</f>
        <v>1000</v>
      </c>
      <c r="F719" s="23" t="s">
        <v>2311</v>
      </c>
      <c r="G719" s="22" t="s">
        <v>834</v>
      </c>
      <c r="H719" s="23" t="s">
        <v>1353</v>
      </c>
      <c r="I719" s="22" t="s">
        <v>97</v>
      </c>
    </row>
    <row r="720" spans="1:9" ht="93.75">
      <c r="A720" s="24">
        <v>714</v>
      </c>
      <c r="B720" s="23" t="s">
        <v>2313</v>
      </c>
      <c r="C720" s="56">
        <v>14000</v>
      </c>
      <c r="D720" s="25">
        <v>0</v>
      </c>
      <c r="E720" s="25">
        <f>#N/A</f>
        <v>14000</v>
      </c>
      <c r="F720" s="23" t="s">
        <v>2311</v>
      </c>
      <c r="G720" s="22" t="s">
        <v>834</v>
      </c>
      <c r="H720" s="23" t="s">
        <v>1353</v>
      </c>
      <c r="I720" s="22" t="s">
        <v>97</v>
      </c>
    </row>
    <row r="721" spans="1:9" ht="93.75">
      <c r="A721" s="24">
        <v>715</v>
      </c>
      <c r="B721" s="23" t="s">
        <v>2314</v>
      </c>
      <c r="C721" s="56">
        <v>4890</v>
      </c>
      <c r="D721" s="25">
        <v>0</v>
      </c>
      <c r="E721" s="25">
        <f>#N/A</f>
        <v>4890</v>
      </c>
      <c r="F721" s="23" t="s">
        <v>2311</v>
      </c>
      <c r="G721" s="22" t="s">
        <v>834</v>
      </c>
      <c r="H721" s="23" t="s">
        <v>1353</v>
      </c>
      <c r="I721" s="22" t="s">
        <v>97</v>
      </c>
    </row>
    <row r="722" spans="1:9" ht="187.5">
      <c r="A722" s="24">
        <v>716</v>
      </c>
      <c r="B722" s="23" t="s">
        <v>2324</v>
      </c>
      <c r="C722" s="56">
        <v>93000</v>
      </c>
      <c r="D722" s="25">
        <v>0</v>
      </c>
      <c r="E722" s="25">
        <f>#N/A</f>
        <v>93000</v>
      </c>
      <c r="F722" s="23" t="s">
        <v>3063</v>
      </c>
      <c r="G722" s="22" t="s">
        <v>834</v>
      </c>
      <c r="H722" s="23" t="s">
        <v>473</v>
      </c>
      <c r="I722" s="22" t="s">
        <v>97</v>
      </c>
    </row>
    <row r="723" spans="1:9" ht="187.5">
      <c r="A723" s="24">
        <v>717</v>
      </c>
      <c r="B723" s="23" t="s">
        <v>2315</v>
      </c>
      <c r="C723" s="56">
        <v>2000</v>
      </c>
      <c r="D723" s="25">
        <v>0</v>
      </c>
      <c r="E723" s="25">
        <f>#N/A</f>
        <v>2000</v>
      </c>
      <c r="F723" s="23" t="s">
        <v>3063</v>
      </c>
      <c r="G723" s="22" t="s">
        <v>834</v>
      </c>
      <c r="H723" s="23" t="s">
        <v>473</v>
      </c>
      <c r="I723" s="22" t="s">
        <v>97</v>
      </c>
    </row>
    <row r="724" spans="1:9" ht="187.5">
      <c r="A724" s="24">
        <v>718</v>
      </c>
      <c r="B724" s="23" t="s">
        <v>2325</v>
      </c>
      <c r="C724" s="56">
        <v>93000</v>
      </c>
      <c r="D724" s="25">
        <v>0</v>
      </c>
      <c r="E724" s="25">
        <f>#N/A</f>
        <v>93000</v>
      </c>
      <c r="F724" s="23" t="s">
        <v>3063</v>
      </c>
      <c r="G724" s="22" t="s">
        <v>834</v>
      </c>
      <c r="H724" s="23" t="s">
        <v>473</v>
      </c>
      <c r="I724" s="22" t="s">
        <v>97</v>
      </c>
    </row>
    <row r="725" spans="1:9" ht="187.5">
      <c r="A725" s="24">
        <v>719</v>
      </c>
      <c r="B725" s="23" t="s">
        <v>2326</v>
      </c>
      <c r="C725" s="56">
        <v>93000</v>
      </c>
      <c r="D725" s="25">
        <v>0</v>
      </c>
      <c r="E725" s="25">
        <f>#N/A</f>
        <v>93000</v>
      </c>
      <c r="F725" s="23" t="s">
        <v>3063</v>
      </c>
      <c r="G725" s="22" t="s">
        <v>834</v>
      </c>
      <c r="H725" s="23" t="s">
        <v>473</v>
      </c>
      <c r="I725" s="22" t="s">
        <v>97</v>
      </c>
    </row>
    <row r="726" spans="1:9" ht="187.5">
      <c r="A726" s="24">
        <v>720</v>
      </c>
      <c r="B726" s="23" t="s">
        <v>2316</v>
      </c>
      <c r="C726" s="56">
        <v>2000</v>
      </c>
      <c r="D726" s="25">
        <v>0</v>
      </c>
      <c r="E726" s="25">
        <f>#N/A</f>
        <v>2000</v>
      </c>
      <c r="F726" s="23" t="s">
        <v>3063</v>
      </c>
      <c r="G726" s="22" t="s">
        <v>834</v>
      </c>
      <c r="H726" s="23" t="s">
        <v>473</v>
      </c>
      <c r="I726" s="22" t="s">
        <v>97</v>
      </c>
    </row>
    <row r="727" spans="1:9" ht="187.5">
      <c r="A727" s="24">
        <v>721</v>
      </c>
      <c r="B727" s="23" t="s">
        <v>2327</v>
      </c>
      <c r="C727" s="56">
        <v>93000</v>
      </c>
      <c r="D727" s="25">
        <v>0</v>
      </c>
      <c r="E727" s="25">
        <f>#N/A</f>
        <v>93000</v>
      </c>
      <c r="F727" s="23" t="s">
        <v>3063</v>
      </c>
      <c r="G727" s="22" t="s">
        <v>834</v>
      </c>
      <c r="H727" s="23" t="s">
        <v>473</v>
      </c>
      <c r="I727" s="22" t="s">
        <v>97</v>
      </c>
    </row>
    <row r="728" spans="1:9" ht="187.5">
      <c r="A728" s="24">
        <v>722</v>
      </c>
      <c r="B728" s="23" t="s">
        <v>2317</v>
      </c>
      <c r="C728" s="56">
        <v>2000</v>
      </c>
      <c r="D728" s="25">
        <v>0</v>
      </c>
      <c r="E728" s="25">
        <f>#N/A</f>
        <v>2000</v>
      </c>
      <c r="F728" s="23" t="s">
        <v>3063</v>
      </c>
      <c r="G728" s="22" t="s">
        <v>834</v>
      </c>
      <c r="H728" s="23" t="s">
        <v>473</v>
      </c>
      <c r="I728" s="22" t="s">
        <v>97</v>
      </c>
    </row>
    <row r="729" spans="1:9" ht="187.5">
      <c r="A729" s="24">
        <v>723</v>
      </c>
      <c r="B729" s="23" t="s">
        <v>2328</v>
      </c>
      <c r="C729" s="56">
        <v>93000</v>
      </c>
      <c r="D729" s="25">
        <v>0</v>
      </c>
      <c r="E729" s="25">
        <f>#N/A</f>
        <v>93000</v>
      </c>
      <c r="F729" s="23" t="s">
        <v>3063</v>
      </c>
      <c r="G729" s="22" t="s">
        <v>834</v>
      </c>
      <c r="H729" s="23" t="s">
        <v>473</v>
      </c>
      <c r="I729" s="22" t="s">
        <v>97</v>
      </c>
    </row>
    <row r="730" spans="1:9" ht="187.5">
      <c r="A730" s="24">
        <v>724</v>
      </c>
      <c r="B730" s="23" t="s">
        <v>2318</v>
      </c>
      <c r="C730" s="56">
        <v>2000</v>
      </c>
      <c r="D730" s="25">
        <v>0</v>
      </c>
      <c r="E730" s="25">
        <f>#N/A</f>
        <v>2000</v>
      </c>
      <c r="F730" s="23" t="s">
        <v>3063</v>
      </c>
      <c r="G730" s="22" t="s">
        <v>834</v>
      </c>
      <c r="H730" s="23" t="s">
        <v>473</v>
      </c>
      <c r="I730" s="22" t="s">
        <v>97</v>
      </c>
    </row>
    <row r="731" spans="1:9" ht="187.5">
      <c r="A731" s="24">
        <v>725</v>
      </c>
      <c r="B731" s="23" t="s">
        <v>2329</v>
      </c>
      <c r="C731" s="56">
        <v>93000</v>
      </c>
      <c r="D731" s="25">
        <v>0</v>
      </c>
      <c r="E731" s="25">
        <f>#N/A</f>
        <v>93000</v>
      </c>
      <c r="F731" s="23" t="s">
        <v>3063</v>
      </c>
      <c r="G731" s="22" t="s">
        <v>834</v>
      </c>
      <c r="H731" s="23" t="s">
        <v>473</v>
      </c>
      <c r="I731" s="22" t="s">
        <v>97</v>
      </c>
    </row>
    <row r="732" spans="1:9" ht="187.5">
      <c r="A732" s="24">
        <v>726</v>
      </c>
      <c r="B732" s="23" t="s">
        <v>2319</v>
      </c>
      <c r="C732" s="56">
        <v>2000</v>
      </c>
      <c r="D732" s="25">
        <v>0</v>
      </c>
      <c r="E732" s="25">
        <f>#N/A</f>
        <v>2000</v>
      </c>
      <c r="F732" s="23" t="s">
        <v>3063</v>
      </c>
      <c r="G732" s="22" t="s">
        <v>834</v>
      </c>
      <c r="H732" s="23" t="s">
        <v>473</v>
      </c>
      <c r="I732" s="22" t="s">
        <v>97</v>
      </c>
    </row>
    <row r="733" spans="1:9" ht="187.5">
      <c r="A733" s="24">
        <v>727</v>
      </c>
      <c r="B733" s="23" t="s">
        <v>2330</v>
      </c>
      <c r="C733" s="56">
        <v>93000</v>
      </c>
      <c r="D733" s="25">
        <v>0</v>
      </c>
      <c r="E733" s="25">
        <f>#N/A</f>
        <v>93000</v>
      </c>
      <c r="F733" s="23" t="s">
        <v>3063</v>
      </c>
      <c r="G733" s="22" t="s">
        <v>834</v>
      </c>
      <c r="H733" s="23" t="s">
        <v>473</v>
      </c>
      <c r="I733" s="22" t="s">
        <v>97</v>
      </c>
    </row>
    <row r="734" spans="1:9" ht="187.5">
      <c r="A734" s="24">
        <v>728</v>
      </c>
      <c r="B734" s="23" t="s">
        <v>2320</v>
      </c>
      <c r="C734" s="56">
        <v>2000</v>
      </c>
      <c r="D734" s="25">
        <v>0</v>
      </c>
      <c r="E734" s="25">
        <f>#N/A</f>
        <v>2000</v>
      </c>
      <c r="F734" s="23" t="s">
        <v>3063</v>
      </c>
      <c r="G734" s="22" t="s">
        <v>834</v>
      </c>
      <c r="H734" s="23" t="s">
        <v>473</v>
      </c>
      <c r="I734" s="22" t="s">
        <v>97</v>
      </c>
    </row>
    <row r="735" spans="1:9" ht="187.5">
      <c r="A735" s="24">
        <v>729</v>
      </c>
      <c r="B735" s="23" t="s">
        <v>2331</v>
      </c>
      <c r="C735" s="56">
        <v>93000</v>
      </c>
      <c r="D735" s="25">
        <v>0</v>
      </c>
      <c r="E735" s="25">
        <f>#N/A</f>
        <v>93000</v>
      </c>
      <c r="F735" s="23" t="s">
        <v>3063</v>
      </c>
      <c r="G735" s="22" t="s">
        <v>834</v>
      </c>
      <c r="H735" s="23" t="s">
        <v>473</v>
      </c>
      <c r="I735" s="22" t="s">
        <v>97</v>
      </c>
    </row>
    <row r="736" spans="1:9" ht="187.5">
      <c r="A736" s="24">
        <v>730</v>
      </c>
      <c r="B736" s="23" t="s">
        <v>2321</v>
      </c>
      <c r="C736" s="56">
        <v>2000</v>
      </c>
      <c r="D736" s="25">
        <v>0</v>
      </c>
      <c r="E736" s="25">
        <f>#N/A</f>
        <v>2000</v>
      </c>
      <c r="F736" s="23" t="s">
        <v>3063</v>
      </c>
      <c r="G736" s="22" t="s">
        <v>834</v>
      </c>
      <c r="H736" s="23" t="s">
        <v>473</v>
      </c>
      <c r="I736" s="22" t="s">
        <v>97</v>
      </c>
    </row>
    <row r="737" spans="1:9" ht="187.5">
      <c r="A737" s="24">
        <v>731</v>
      </c>
      <c r="B737" s="23" t="s">
        <v>2323</v>
      </c>
      <c r="C737" s="56">
        <v>93000</v>
      </c>
      <c r="D737" s="25">
        <v>0</v>
      </c>
      <c r="E737" s="25">
        <f>#N/A</f>
        <v>93000</v>
      </c>
      <c r="F737" s="23" t="s">
        <v>3063</v>
      </c>
      <c r="G737" s="22" t="s">
        <v>834</v>
      </c>
      <c r="H737" s="23" t="s">
        <v>473</v>
      </c>
      <c r="I737" s="22" t="s">
        <v>97</v>
      </c>
    </row>
    <row r="738" spans="1:9" ht="187.5">
      <c r="A738" s="24">
        <v>732</v>
      </c>
      <c r="B738" s="23" t="s">
        <v>2322</v>
      </c>
      <c r="C738" s="56">
        <v>2000</v>
      </c>
      <c r="D738" s="25">
        <v>0</v>
      </c>
      <c r="E738" s="25">
        <f>#N/A</f>
        <v>2000</v>
      </c>
      <c r="F738" s="23" t="s">
        <v>3063</v>
      </c>
      <c r="G738" s="22" t="s">
        <v>834</v>
      </c>
      <c r="H738" s="23" t="s">
        <v>473</v>
      </c>
      <c r="I738" s="22" t="s">
        <v>97</v>
      </c>
    </row>
    <row r="739" spans="1:9" ht="187.5">
      <c r="A739" s="24">
        <v>733</v>
      </c>
      <c r="B739" s="23" t="s">
        <v>2334</v>
      </c>
      <c r="C739" s="56">
        <v>93000</v>
      </c>
      <c r="D739" s="25">
        <v>0</v>
      </c>
      <c r="E739" s="25">
        <f>#N/A</f>
        <v>93000</v>
      </c>
      <c r="F739" s="23" t="s">
        <v>3063</v>
      </c>
      <c r="G739" s="22" t="s">
        <v>834</v>
      </c>
      <c r="H739" s="23" t="s">
        <v>473</v>
      </c>
      <c r="I739" s="22" t="s">
        <v>97</v>
      </c>
    </row>
    <row r="740" spans="1:9" ht="187.5">
      <c r="A740" s="24">
        <v>734</v>
      </c>
      <c r="B740" s="23" t="s">
        <v>2332</v>
      </c>
      <c r="C740" s="56">
        <v>2000</v>
      </c>
      <c r="D740" s="25">
        <v>0</v>
      </c>
      <c r="E740" s="25">
        <f>#N/A</f>
        <v>2000</v>
      </c>
      <c r="F740" s="23" t="s">
        <v>3063</v>
      </c>
      <c r="G740" s="22" t="s">
        <v>834</v>
      </c>
      <c r="H740" s="23" t="s">
        <v>473</v>
      </c>
      <c r="I740" s="22" t="s">
        <v>97</v>
      </c>
    </row>
    <row r="741" spans="1:9" ht="187.5">
      <c r="A741" s="24">
        <v>735</v>
      </c>
      <c r="B741" s="23" t="s">
        <v>2333</v>
      </c>
      <c r="C741" s="56">
        <v>93000</v>
      </c>
      <c r="D741" s="25">
        <v>0</v>
      </c>
      <c r="E741" s="25">
        <f>#N/A</f>
        <v>93000</v>
      </c>
      <c r="F741" s="23" t="s">
        <v>3063</v>
      </c>
      <c r="G741" s="22" t="s">
        <v>834</v>
      </c>
      <c r="H741" s="23" t="s">
        <v>473</v>
      </c>
      <c r="I741" s="22" t="s">
        <v>97</v>
      </c>
    </row>
    <row r="742" spans="1:9" ht="187.5">
      <c r="A742" s="24">
        <v>736</v>
      </c>
      <c r="B742" s="23" t="s">
        <v>2335</v>
      </c>
      <c r="C742" s="56">
        <v>2000</v>
      </c>
      <c r="D742" s="25">
        <v>0</v>
      </c>
      <c r="E742" s="25">
        <f>#N/A</f>
        <v>2000</v>
      </c>
      <c r="F742" s="23" t="s">
        <v>3063</v>
      </c>
      <c r="G742" s="22" t="s">
        <v>834</v>
      </c>
      <c r="H742" s="23" t="s">
        <v>473</v>
      </c>
      <c r="I742" s="22" t="s">
        <v>97</v>
      </c>
    </row>
    <row r="743" spans="1:9" ht="187.5">
      <c r="A743" s="24">
        <v>737</v>
      </c>
      <c r="B743" s="23" t="s">
        <v>2336</v>
      </c>
      <c r="C743" s="56">
        <v>2000</v>
      </c>
      <c r="D743" s="25">
        <v>0</v>
      </c>
      <c r="E743" s="25">
        <f>#N/A</f>
        <v>2000</v>
      </c>
      <c r="F743" s="23" t="s">
        <v>3063</v>
      </c>
      <c r="G743" s="22" t="s">
        <v>834</v>
      </c>
      <c r="H743" s="23" t="s">
        <v>473</v>
      </c>
      <c r="I743" s="22" t="s">
        <v>97</v>
      </c>
    </row>
    <row r="744" spans="1:9" ht="93.75">
      <c r="A744" s="24">
        <v>738</v>
      </c>
      <c r="B744" s="23" t="s">
        <v>2371</v>
      </c>
      <c r="C744" s="56">
        <v>6615.06</v>
      </c>
      <c r="D744" s="25">
        <v>0</v>
      </c>
      <c r="E744" s="25">
        <f>#N/A</f>
        <v>6615.06</v>
      </c>
      <c r="F744" s="23" t="s">
        <v>2372</v>
      </c>
      <c r="G744" s="22" t="s">
        <v>834</v>
      </c>
      <c r="H744" s="23" t="s">
        <v>1353</v>
      </c>
      <c r="I744" s="22" t="s">
        <v>97</v>
      </c>
    </row>
    <row r="745" spans="1:9" ht="93.75">
      <c r="A745" s="24">
        <v>739</v>
      </c>
      <c r="B745" s="23" t="s">
        <v>2373</v>
      </c>
      <c r="C745" s="56">
        <v>5217.72</v>
      </c>
      <c r="D745" s="25">
        <v>0</v>
      </c>
      <c r="E745" s="25">
        <f>#N/A</f>
        <v>5217.72</v>
      </c>
      <c r="F745" s="23" t="s">
        <v>2372</v>
      </c>
      <c r="G745" s="22" t="s">
        <v>834</v>
      </c>
      <c r="H745" s="23" t="s">
        <v>1353</v>
      </c>
      <c r="I745" s="22" t="s">
        <v>97</v>
      </c>
    </row>
    <row r="746" spans="1:9" ht="93.75">
      <c r="A746" s="24">
        <v>740</v>
      </c>
      <c r="B746" s="23" t="s">
        <v>2373</v>
      </c>
      <c r="C746" s="56">
        <v>5217.72</v>
      </c>
      <c r="D746" s="25">
        <v>0</v>
      </c>
      <c r="E746" s="25">
        <f>#N/A</f>
        <v>5217.72</v>
      </c>
      <c r="F746" s="23" t="s">
        <v>2372</v>
      </c>
      <c r="G746" s="22" t="s">
        <v>834</v>
      </c>
      <c r="H746" s="23" t="s">
        <v>1353</v>
      </c>
      <c r="I746" s="22" t="s">
        <v>97</v>
      </c>
    </row>
    <row r="747" spans="1:9" ht="93.75">
      <c r="A747" s="24">
        <v>741</v>
      </c>
      <c r="B747" s="23" t="s">
        <v>2374</v>
      </c>
      <c r="C747" s="56">
        <v>10350</v>
      </c>
      <c r="D747" s="25">
        <v>0</v>
      </c>
      <c r="E747" s="25">
        <f>#N/A</f>
        <v>10350</v>
      </c>
      <c r="F747" s="23" t="s">
        <v>2372</v>
      </c>
      <c r="G747" s="22" t="s">
        <v>834</v>
      </c>
      <c r="H747" s="23" t="s">
        <v>1353</v>
      </c>
      <c r="I747" s="22" t="s">
        <v>97</v>
      </c>
    </row>
    <row r="748" spans="1:9" ht="93.75">
      <c r="A748" s="24">
        <v>742</v>
      </c>
      <c r="B748" s="23" t="s">
        <v>2375</v>
      </c>
      <c r="C748" s="56">
        <v>10350</v>
      </c>
      <c r="D748" s="25">
        <v>0</v>
      </c>
      <c r="E748" s="25">
        <f>#N/A</f>
        <v>10350</v>
      </c>
      <c r="F748" s="23" t="s">
        <v>2372</v>
      </c>
      <c r="G748" s="22" t="s">
        <v>834</v>
      </c>
      <c r="H748" s="23" t="s">
        <v>1353</v>
      </c>
      <c r="I748" s="22" t="s">
        <v>97</v>
      </c>
    </row>
    <row r="749" spans="1:9" ht="93.75">
      <c r="A749" s="24">
        <v>743</v>
      </c>
      <c r="B749" s="23" t="s">
        <v>2376</v>
      </c>
      <c r="C749" s="56">
        <v>10350</v>
      </c>
      <c r="D749" s="25">
        <v>0</v>
      </c>
      <c r="E749" s="25">
        <f>#N/A</f>
        <v>10350</v>
      </c>
      <c r="F749" s="23" t="s">
        <v>2372</v>
      </c>
      <c r="G749" s="22" t="s">
        <v>834</v>
      </c>
      <c r="H749" s="23" t="s">
        <v>1353</v>
      </c>
      <c r="I749" s="22" t="s">
        <v>97</v>
      </c>
    </row>
    <row r="750" spans="1:9" ht="93.75">
      <c r="A750" s="24">
        <v>744</v>
      </c>
      <c r="B750" s="23" t="s">
        <v>2377</v>
      </c>
      <c r="C750" s="56">
        <v>10350</v>
      </c>
      <c r="D750" s="25">
        <v>0</v>
      </c>
      <c r="E750" s="25">
        <f>#N/A</f>
        <v>10350</v>
      </c>
      <c r="F750" s="23" t="s">
        <v>2372</v>
      </c>
      <c r="G750" s="22" t="s">
        <v>834</v>
      </c>
      <c r="H750" s="23" t="s">
        <v>1353</v>
      </c>
      <c r="I750" s="22" t="s">
        <v>97</v>
      </c>
    </row>
    <row r="751" spans="1:9" ht="93.75">
      <c r="A751" s="24">
        <v>745</v>
      </c>
      <c r="B751" s="23" t="s">
        <v>2378</v>
      </c>
      <c r="C751" s="56">
        <v>10350</v>
      </c>
      <c r="D751" s="25">
        <v>0</v>
      </c>
      <c r="E751" s="25">
        <f>#N/A</f>
        <v>10350</v>
      </c>
      <c r="F751" s="23" t="s">
        <v>2372</v>
      </c>
      <c r="G751" s="22" t="s">
        <v>834</v>
      </c>
      <c r="H751" s="23" t="s">
        <v>1353</v>
      </c>
      <c r="I751" s="22" t="s">
        <v>97</v>
      </c>
    </row>
    <row r="752" spans="1:9" ht="93.75">
      <c r="A752" s="24">
        <v>746</v>
      </c>
      <c r="B752" s="23" t="s">
        <v>2379</v>
      </c>
      <c r="C752" s="56">
        <v>10350</v>
      </c>
      <c r="D752" s="25">
        <v>0</v>
      </c>
      <c r="E752" s="25">
        <f>#N/A</f>
        <v>10350</v>
      </c>
      <c r="F752" s="23" t="s">
        <v>2372</v>
      </c>
      <c r="G752" s="22" t="s">
        <v>834</v>
      </c>
      <c r="H752" s="23" t="s">
        <v>1353</v>
      </c>
      <c r="I752" s="22" t="s">
        <v>97</v>
      </c>
    </row>
    <row r="753" spans="1:9" ht="93.75">
      <c r="A753" s="24">
        <v>747</v>
      </c>
      <c r="B753" s="23" t="s">
        <v>2380</v>
      </c>
      <c r="C753" s="56">
        <v>10350</v>
      </c>
      <c r="D753" s="25">
        <v>0</v>
      </c>
      <c r="E753" s="25">
        <f>#N/A</f>
        <v>10350</v>
      </c>
      <c r="F753" s="23" t="s">
        <v>2372</v>
      </c>
      <c r="G753" s="22" t="s">
        <v>834</v>
      </c>
      <c r="H753" s="23" t="s">
        <v>1353</v>
      </c>
      <c r="I753" s="22" t="s">
        <v>97</v>
      </c>
    </row>
    <row r="754" spans="1:9" ht="93.75">
      <c r="A754" s="24">
        <v>748</v>
      </c>
      <c r="B754" s="23" t="s">
        <v>2381</v>
      </c>
      <c r="C754" s="56">
        <v>10350</v>
      </c>
      <c r="D754" s="25">
        <v>0</v>
      </c>
      <c r="E754" s="25">
        <f>#N/A</f>
        <v>10350</v>
      </c>
      <c r="F754" s="23" t="s">
        <v>2372</v>
      </c>
      <c r="G754" s="22" t="s">
        <v>834</v>
      </c>
      <c r="H754" s="23" t="s">
        <v>1353</v>
      </c>
      <c r="I754" s="22" t="s">
        <v>97</v>
      </c>
    </row>
    <row r="755" spans="1:9" ht="93.75">
      <c r="A755" s="24">
        <v>749</v>
      </c>
      <c r="B755" s="23" t="s">
        <v>2382</v>
      </c>
      <c r="C755" s="56">
        <v>5935.03</v>
      </c>
      <c r="D755" s="25">
        <v>0</v>
      </c>
      <c r="E755" s="25">
        <f>#N/A</f>
        <v>5935.03</v>
      </c>
      <c r="F755" s="23" t="s">
        <v>2383</v>
      </c>
      <c r="G755" s="22" t="s">
        <v>834</v>
      </c>
      <c r="H755" s="23" t="s">
        <v>1353</v>
      </c>
      <c r="I755" s="22" t="s">
        <v>97</v>
      </c>
    </row>
    <row r="756" spans="1:9" ht="93.75">
      <c r="A756" s="24">
        <v>750</v>
      </c>
      <c r="B756" s="23" t="s">
        <v>2384</v>
      </c>
      <c r="C756" s="56">
        <v>5234.53</v>
      </c>
      <c r="D756" s="25">
        <v>0</v>
      </c>
      <c r="E756" s="25">
        <f>#N/A</f>
        <v>5234.53</v>
      </c>
      <c r="F756" s="23" t="s">
        <v>2383</v>
      </c>
      <c r="G756" s="22" t="s">
        <v>834</v>
      </c>
      <c r="H756" s="23" t="s">
        <v>1353</v>
      </c>
      <c r="I756" s="22" t="s">
        <v>97</v>
      </c>
    </row>
    <row r="757" spans="1:9" ht="93.75">
      <c r="A757" s="24">
        <v>751</v>
      </c>
      <c r="B757" s="23" t="s">
        <v>2385</v>
      </c>
      <c r="C757" s="56">
        <v>5234.52</v>
      </c>
      <c r="D757" s="25">
        <v>0</v>
      </c>
      <c r="E757" s="25">
        <f>#N/A</f>
        <v>5234.52</v>
      </c>
      <c r="F757" s="23" t="s">
        <v>2383</v>
      </c>
      <c r="G757" s="22" t="s">
        <v>834</v>
      </c>
      <c r="H757" s="23" t="s">
        <v>1353</v>
      </c>
      <c r="I757" s="22" t="s">
        <v>97</v>
      </c>
    </row>
    <row r="758" spans="1:9" ht="93.75">
      <c r="A758" s="24">
        <v>752</v>
      </c>
      <c r="B758" s="23" t="s">
        <v>2386</v>
      </c>
      <c r="C758" s="56">
        <v>10000</v>
      </c>
      <c r="D758" s="25">
        <v>0</v>
      </c>
      <c r="E758" s="25">
        <f>#N/A</f>
        <v>10000</v>
      </c>
      <c r="F758" s="23" t="s">
        <v>2383</v>
      </c>
      <c r="G758" s="22" t="s">
        <v>834</v>
      </c>
      <c r="H758" s="23" t="s">
        <v>1353</v>
      </c>
      <c r="I758" s="22" t="s">
        <v>97</v>
      </c>
    </row>
    <row r="759" spans="1:9" ht="93.75">
      <c r="A759" s="24">
        <v>753</v>
      </c>
      <c r="B759" s="23" t="s">
        <v>2387</v>
      </c>
      <c r="C759" s="56">
        <v>5547.96</v>
      </c>
      <c r="D759" s="25">
        <v>0</v>
      </c>
      <c r="E759" s="25">
        <f>#N/A</f>
        <v>5547.96</v>
      </c>
      <c r="F759" s="23" t="s">
        <v>2383</v>
      </c>
      <c r="G759" s="22" t="s">
        <v>834</v>
      </c>
      <c r="H759" s="23" t="s">
        <v>1353</v>
      </c>
      <c r="I759" s="22" t="s">
        <v>97</v>
      </c>
    </row>
    <row r="760" spans="1:9" ht="93.75">
      <c r="A760" s="24">
        <v>754</v>
      </c>
      <c r="B760" s="23" t="s">
        <v>2388</v>
      </c>
      <c r="C760" s="56">
        <v>5547.96</v>
      </c>
      <c r="D760" s="25">
        <v>0</v>
      </c>
      <c r="E760" s="25">
        <f>#N/A</f>
        <v>5547.96</v>
      </c>
      <c r="F760" s="23" t="s">
        <v>2383</v>
      </c>
      <c r="G760" s="22" t="s">
        <v>834</v>
      </c>
      <c r="H760" s="23" t="s">
        <v>1353</v>
      </c>
      <c r="I760" s="22" t="s">
        <v>97</v>
      </c>
    </row>
    <row r="761" spans="1:9" ht="93.75">
      <c r="A761" s="24">
        <v>755</v>
      </c>
      <c r="B761" s="23" t="s">
        <v>2382</v>
      </c>
      <c r="C761" s="56">
        <v>5935.03</v>
      </c>
      <c r="D761" s="25">
        <v>0</v>
      </c>
      <c r="E761" s="25">
        <f>#N/A</f>
        <v>5935.03</v>
      </c>
      <c r="F761" s="23" t="s">
        <v>2383</v>
      </c>
      <c r="G761" s="22" t="s">
        <v>834</v>
      </c>
      <c r="H761" s="23" t="s">
        <v>1353</v>
      </c>
      <c r="I761" s="22" t="s">
        <v>97</v>
      </c>
    </row>
    <row r="762" spans="1:9" ht="93.75">
      <c r="A762" s="24">
        <v>756</v>
      </c>
      <c r="B762" s="23" t="s">
        <v>2389</v>
      </c>
      <c r="C762" s="56">
        <v>35000</v>
      </c>
      <c r="D762" s="25">
        <v>0</v>
      </c>
      <c r="E762" s="25">
        <f>#N/A</f>
        <v>35000</v>
      </c>
      <c r="F762" s="23" t="s">
        <v>2424</v>
      </c>
      <c r="G762" s="22" t="s">
        <v>834</v>
      </c>
      <c r="H762" s="23" t="s">
        <v>1353</v>
      </c>
      <c r="I762" s="22" t="s">
        <v>97</v>
      </c>
    </row>
    <row r="763" spans="1:9" ht="93.75">
      <c r="A763" s="24">
        <v>757</v>
      </c>
      <c r="B763" s="23" t="s">
        <v>2390</v>
      </c>
      <c r="C763" s="56">
        <v>8000</v>
      </c>
      <c r="D763" s="25">
        <v>0</v>
      </c>
      <c r="E763" s="25">
        <f>#N/A</f>
        <v>8000</v>
      </c>
      <c r="F763" s="23" t="s">
        <v>2424</v>
      </c>
      <c r="G763" s="22" t="s">
        <v>834</v>
      </c>
      <c r="H763" s="23" t="s">
        <v>1353</v>
      </c>
      <c r="I763" s="22" t="s">
        <v>97</v>
      </c>
    </row>
    <row r="764" spans="1:9" ht="93.75">
      <c r="A764" s="24">
        <v>758</v>
      </c>
      <c r="B764" s="23" t="s">
        <v>2391</v>
      </c>
      <c r="C764" s="56">
        <v>76050</v>
      </c>
      <c r="D764" s="25">
        <v>0</v>
      </c>
      <c r="E764" s="25">
        <f>#N/A</f>
        <v>76050</v>
      </c>
      <c r="F764" s="23" t="s">
        <v>2424</v>
      </c>
      <c r="G764" s="22" t="s">
        <v>834</v>
      </c>
      <c r="H764" s="23" t="s">
        <v>1353</v>
      </c>
      <c r="I764" s="22" t="s">
        <v>97</v>
      </c>
    </row>
    <row r="765" spans="1:9" ht="93.75">
      <c r="A765" s="24">
        <v>759</v>
      </c>
      <c r="B765" s="23" t="s">
        <v>2392</v>
      </c>
      <c r="C765" s="56">
        <v>6200</v>
      </c>
      <c r="D765" s="25">
        <v>0</v>
      </c>
      <c r="E765" s="25">
        <f>#N/A</f>
        <v>6200</v>
      </c>
      <c r="F765" s="23" t="s">
        <v>2424</v>
      </c>
      <c r="G765" s="22" t="s">
        <v>834</v>
      </c>
      <c r="H765" s="23" t="s">
        <v>1353</v>
      </c>
      <c r="I765" s="22" t="s">
        <v>97</v>
      </c>
    </row>
    <row r="766" spans="1:9" ht="93.75">
      <c r="A766" s="24">
        <v>760</v>
      </c>
      <c r="B766" s="23" t="s">
        <v>2393</v>
      </c>
      <c r="C766" s="56">
        <v>7600</v>
      </c>
      <c r="D766" s="25">
        <v>0</v>
      </c>
      <c r="E766" s="25">
        <f>#N/A</f>
        <v>7600</v>
      </c>
      <c r="F766" s="23" t="s">
        <v>2424</v>
      </c>
      <c r="G766" s="22" t="s">
        <v>834</v>
      </c>
      <c r="H766" s="23" t="s">
        <v>1353</v>
      </c>
      <c r="I766" s="22" t="s">
        <v>97</v>
      </c>
    </row>
    <row r="767" spans="1:9" ht="93.75">
      <c r="A767" s="24">
        <v>761</v>
      </c>
      <c r="B767" s="23" t="s">
        <v>2394</v>
      </c>
      <c r="C767" s="56">
        <v>21000</v>
      </c>
      <c r="D767" s="25">
        <v>0</v>
      </c>
      <c r="E767" s="25">
        <f>#N/A</f>
        <v>21000</v>
      </c>
      <c r="F767" s="23" t="s">
        <v>2424</v>
      </c>
      <c r="G767" s="22" t="s">
        <v>834</v>
      </c>
      <c r="H767" s="23" t="s">
        <v>1353</v>
      </c>
      <c r="I767" s="22" t="s">
        <v>97</v>
      </c>
    </row>
    <row r="768" spans="1:9" ht="93.75">
      <c r="A768" s="24">
        <v>762</v>
      </c>
      <c r="B768" s="76" t="s">
        <v>2395</v>
      </c>
      <c r="C768" s="56">
        <v>7200</v>
      </c>
      <c r="D768" s="25">
        <v>0</v>
      </c>
      <c r="E768" s="25">
        <f>#N/A</f>
        <v>7200</v>
      </c>
      <c r="F768" s="23" t="s">
        <v>2424</v>
      </c>
      <c r="G768" s="22" t="s">
        <v>834</v>
      </c>
      <c r="H768" s="23" t="s">
        <v>1353</v>
      </c>
      <c r="I768" s="22" t="s">
        <v>97</v>
      </c>
    </row>
    <row r="769" spans="1:9" ht="93.75">
      <c r="A769" s="62">
        <v>763</v>
      </c>
      <c r="B769" s="17" t="s">
        <v>2396</v>
      </c>
      <c r="C769" s="25">
        <v>7350</v>
      </c>
      <c r="D769" s="25">
        <v>0</v>
      </c>
      <c r="E769" s="25">
        <f>#N/A</f>
        <v>7350</v>
      </c>
      <c r="F769" s="23" t="s">
        <v>2424</v>
      </c>
      <c r="G769" s="22" t="s">
        <v>834</v>
      </c>
      <c r="H769" s="23" t="s">
        <v>1353</v>
      </c>
      <c r="I769" s="22" t="s">
        <v>97</v>
      </c>
    </row>
    <row r="770" spans="1:9" ht="93.75">
      <c r="A770" s="62">
        <v>764</v>
      </c>
      <c r="B770" s="17" t="s">
        <v>2397</v>
      </c>
      <c r="C770" s="25">
        <v>7350</v>
      </c>
      <c r="D770" s="25">
        <v>0</v>
      </c>
      <c r="E770" s="25">
        <f>#N/A</f>
        <v>7350</v>
      </c>
      <c r="F770" s="23" t="s">
        <v>2424</v>
      </c>
      <c r="G770" s="22" t="s">
        <v>834</v>
      </c>
      <c r="H770" s="23" t="s">
        <v>1353</v>
      </c>
      <c r="I770" s="22" t="s">
        <v>97</v>
      </c>
    </row>
    <row r="771" spans="1:9" ht="93.75">
      <c r="A771" s="62">
        <v>765</v>
      </c>
      <c r="B771" s="77" t="s">
        <v>2398</v>
      </c>
      <c r="C771" s="25">
        <v>7350</v>
      </c>
      <c r="D771" s="25">
        <v>0</v>
      </c>
      <c r="E771" s="25">
        <f>#N/A</f>
        <v>7350</v>
      </c>
      <c r="F771" s="23" t="s">
        <v>2424</v>
      </c>
      <c r="G771" s="22" t="s">
        <v>834</v>
      </c>
      <c r="H771" s="23" t="s">
        <v>1353</v>
      </c>
      <c r="I771" s="22" t="s">
        <v>97</v>
      </c>
    </row>
    <row r="772" spans="1:9" ht="93.75">
      <c r="A772" s="62">
        <v>766</v>
      </c>
      <c r="B772" s="17" t="s">
        <v>2399</v>
      </c>
      <c r="C772" s="25">
        <v>7350</v>
      </c>
      <c r="D772" s="25">
        <v>0</v>
      </c>
      <c r="E772" s="25">
        <f>#N/A</f>
        <v>7350</v>
      </c>
      <c r="F772" s="23" t="s">
        <v>2424</v>
      </c>
      <c r="G772" s="22" t="s">
        <v>834</v>
      </c>
      <c r="H772" s="23" t="s">
        <v>1353</v>
      </c>
      <c r="I772" s="22" t="s">
        <v>97</v>
      </c>
    </row>
    <row r="773" spans="1:9" ht="93.75">
      <c r="A773" s="62">
        <v>767</v>
      </c>
      <c r="B773" s="17" t="s">
        <v>2400</v>
      </c>
      <c r="C773" s="25">
        <v>7350</v>
      </c>
      <c r="D773" s="25">
        <v>0</v>
      </c>
      <c r="E773" s="25">
        <f>#N/A</f>
        <v>7350</v>
      </c>
      <c r="F773" s="23" t="s">
        <v>2424</v>
      </c>
      <c r="G773" s="22" t="s">
        <v>834</v>
      </c>
      <c r="H773" s="23" t="s">
        <v>1353</v>
      </c>
      <c r="I773" s="22" t="s">
        <v>97</v>
      </c>
    </row>
    <row r="774" spans="1:9" ht="93.75">
      <c r="A774" s="62">
        <v>768</v>
      </c>
      <c r="B774" s="17" t="s">
        <v>2401</v>
      </c>
      <c r="C774" s="25">
        <v>7350</v>
      </c>
      <c r="D774" s="25">
        <v>0</v>
      </c>
      <c r="E774" s="25">
        <f>#N/A</f>
        <v>7350</v>
      </c>
      <c r="F774" s="23" t="s">
        <v>2424</v>
      </c>
      <c r="G774" s="22" t="s">
        <v>834</v>
      </c>
      <c r="H774" s="23" t="s">
        <v>1353</v>
      </c>
      <c r="I774" s="22" t="s">
        <v>97</v>
      </c>
    </row>
    <row r="775" spans="1:9" ht="93.75">
      <c r="A775" s="62">
        <v>769</v>
      </c>
      <c r="B775" s="17" t="s">
        <v>2402</v>
      </c>
      <c r="C775" s="25">
        <v>7350</v>
      </c>
      <c r="D775" s="25">
        <v>0</v>
      </c>
      <c r="E775" s="25">
        <f>#N/A</f>
        <v>7350</v>
      </c>
      <c r="F775" s="23" t="s">
        <v>2424</v>
      </c>
      <c r="G775" s="22" t="s">
        <v>834</v>
      </c>
      <c r="H775" s="23" t="s">
        <v>1353</v>
      </c>
      <c r="I775" s="22" t="s">
        <v>97</v>
      </c>
    </row>
    <row r="776" spans="1:9" ht="93.75">
      <c r="A776" s="62">
        <v>770</v>
      </c>
      <c r="B776" s="17" t="s">
        <v>2403</v>
      </c>
      <c r="C776" s="25">
        <v>7350</v>
      </c>
      <c r="D776" s="25">
        <v>0</v>
      </c>
      <c r="E776" s="25">
        <f>#N/A</f>
        <v>7350</v>
      </c>
      <c r="F776" s="23" t="s">
        <v>2424</v>
      </c>
      <c r="G776" s="22" t="s">
        <v>834</v>
      </c>
      <c r="H776" s="23" t="s">
        <v>1353</v>
      </c>
      <c r="I776" s="22" t="s">
        <v>97</v>
      </c>
    </row>
    <row r="777" spans="1:9" ht="93.75">
      <c r="A777" s="62">
        <v>771</v>
      </c>
      <c r="B777" s="17" t="s">
        <v>2404</v>
      </c>
      <c r="C777" s="25">
        <v>7350</v>
      </c>
      <c r="D777" s="25">
        <v>0</v>
      </c>
      <c r="E777" s="25">
        <f>#N/A</f>
        <v>7350</v>
      </c>
      <c r="F777" s="23" t="s">
        <v>2424</v>
      </c>
      <c r="G777" s="22" t="s">
        <v>834</v>
      </c>
      <c r="H777" s="23" t="s">
        <v>1353</v>
      </c>
      <c r="I777" s="22" t="s">
        <v>97</v>
      </c>
    </row>
    <row r="778" spans="1:9" ht="93.75">
      <c r="A778" s="62">
        <v>772</v>
      </c>
      <c r="B778" s="17" t="s">
        <v>2405</v>
      </c>
      <c r="C778" s="25">
        <v>7350</v>
      </c>
      <c r="D778" s="25">
        <v>0</v>
      </c>
      <c r="E778" s="25">
        <f>#N/A</f>
        <v>7350</v>
      </c>
      <c r="F778" s="23" t="s">
        <v>2424</v>
      </c>
      <c r="G778" s="22" t="s">
        <v>834</v>
      </c>
      <c r="H778" s="23" t="s">
        <v>1353</v>
      </c>
      <c r="I778" s="22" t="s">
        <v>97</v>
      </c>
    </row>
    <row r="779" spans="1:9" ht="93.75">
      <c r="A779" s="62">
        <v>773</v>
      </c>
      <c r="B779" s="17" t="s">
        <v>2406</v>
      </c>
      <c r="C779" s="25">
        <v>7350</v>
      </c>
      <c r="D779" s="25">
        <v>0</v>
      </c>
      <c r="E779" s="25">
        <f>#N/A</f>
        <v>7350</v>
      </c>
      <c r="F779" s="23" t="s">
        <v>2424</v>
      </c>
      <c r="G779" s="22" t="s">
        <v>834</v>
      </c>
      <c r="H779" s="23" t="s">
        <v>1353</v>
      </c>
      <c r="I779" s="22" t="s">
        <v>97</v>
      </c>
    </row>
    <row r="780" spans="1:9" ht="93.75">
      <c r="A780" s="62">
        <v>774</v>
      </c>
      <c r="B780" s="17" t="s">
        <v>2407</v>
      </c>
      <c r="C780" s="25">
        <v>7350</v>
      </c>
      <c r="D780" s="25">
        <v>0</v>
      </c>
      <c r="E780" s="25">
        <f>#N/A</f>
        <v>7350</v>
      </c>
      <c r="F780" s="23" t="s">
        <v>2424</v>
      </c>
      <c r="G780" s="22" t="s">
        <v>834</v>
      </c>
      <c r="H780" s="23" t="s">
        <v>1353</v>
      </c>
      <c r="I780" s="22" t="s">
        <v>97</v>
      </c>
    </row>
    <row r="781" spans="1:9" ht="93.75">
      <c r="A781" s="62">
        <v>775</v>
      </c>
      <c r="B781" s="17" t="s">
        <v>2408</v>
      </c>
      <c r="C781" s="25">
        <v>7350</v>
      </c>
      <c r="D781" s="25">
        <v>0</v>
      </c>
      <c r="E781" s="25">
        <f>#N/A</f>
        <v>7350</v>
      </c>
      <c r="F781" s="23" t="s">
        <v>2424</v>
      </c>
      <c r="G781" s="22" t="s">
        <v>834</v>
      </c>
      <c r="H781" s="23" t="s">
        <v>1353</v>
      </c>
      <c r="I781" s="22" t="s">
        <v>97</v>
      </c>
    </row>
    <row r="782" spans="1:9" ht="93.75">
      <c r="A782" s="62">
        <v>776</v>
      </c>
      <c r="B782" s="17" t="s">
        <v>2409</v>
      </c>
      <c r="C782" s="25">
        <v>7350</v>
      </c>
      <c r="D782" s="25">
        <v>0</v>
      </c>
      <c r="E782" s="25">
        <f>#N/A</f>
        <v>7350</v>
      </c>
      <c r="F782" s="23" t="s">
        <v>2424</v>
      </c>
      <c r="G782" s="22" t="s">
        <v>834</v>
      </c>
      <c r="H782" s="23" t="s">
        <v>1353</v>
      </c>
      <c r="I782" s="22" t="s">
        <v>97</v>
      </c>
    </row>
    <row r="783" spans="1:9" ht="93.75">
      <c r="A783" s="62">
        <v>777</v>
      </c>
      <c r="B783" s="17" t="s">
        <v>2410</v>
      </c>
      <c r="C783" s="25">
        <v>7350</v>
      </c>
      <c r="D783" s="25">
        <v>0</v>
      </c>
      <c r="E783" s="25">
        <f>#N/A</f>
        <v>7350</v>
      </c>
      <c r="F783" s="23" t="s">
        <v>2424</v>
      </c>
      <c r="G783" s="22" t="s">
        <v>834</v>
      </c>
      <c r="H783" s="23" t="s">
        <v>1353</v>
      </c>
      <c r="I783" s="22" t="s">
        <v>97</v>
      </c>
    </row>
    <row r="784" spans="1:9" ht="93.75">
      <c r="A784" s="62">
        <v>778</v>
      </c>
      <c r="B784" s="77" t="s">
        <v>2411</v>
      </c>
      <c r="C784" s="25">
        <v>7350</v>
      </c>
      <c r="D784" s="25">
        <v>0</v>
      </c>
      <c r="E784" s="25">
        <f>#N/A</f>
        <v>7350</v>
      </c>
      <c r="F784" s="23" t="s">
        <v>2424</v>
      </c>
      <c r="G784" s="22" t="s">
        <v>834</v>
      </c>
      <c r="H784" s="23" t="s">
        <v>1353</v>
      </c>
      <c r="I784" s="22" t="s">
        <v>97</v>
      </c>
    </row>
    <row r="785" spans="1:9" ht="187.5">
      <c r="A785" s="62">
        <v>779</v>
      </c>
      <c r="B785" s="79" t="s">
        <v>2412</v>
      </c>
      <c r="C785" s="25">
        <v>204485</v>
      </c>
      <c r="D785" s="25">
        <v>34080.84</v>
      </c>
      <c r="E785" s="25">
        <f>#N/A</f>
        <v>170404.16</v>
      </c>
      <c r="F785" s="23" t="s">
        <v>2620</v>
      </c>
      <c r="G785" s="22" t="s">
        <v>834</v>
      </c>
      <c r="H785" s="23" t="s">
        <v>473</v>
      </c>
      <c r="I785" s="22" t="s">
        <v>97</v>
      </c>
    </row>
    <row r="786" spans="1:9" ht="187.5">
      <c r="A786" s="62">
        <v>780</v>
      </c>
      <c r="B786" s="79" t="s">
        <v>2413</v>
      </c>
      <c r="C786" s="25">
        <v>50389</v>
      </c>
      <c r="D786" s="25">
        <v>50389</v>
      </c>
      <c r="E786" s="25">
        <f>#N/A</f>
        <v>0</v>
      </c>
      <c r="F786" s="23" t="s">
        <v>2622</v>
      </c>
      <c r="G786" s="22" t="s">
        <v>834</v>
      </c>
      <c r="H786" s="23" t="s">
        <v>473</v>
      </c>
      <c r="I786" s="22" t="s">
        <v>97</v>
      </c>
    </row>
    <row r="787" spans="1:9" ht="187.5">
      <c r="A787" s="62">
        <v>781</v>
      </c>
      <c r="B787" s="79" t="s">
        <v>2414</v>
      </c>
      <c r="C787" s="25">
        <v>33573</v>
      </c>
      <c r="D787" s="25">
        <v>33573</v>
      </c>
      <c r="E787" s="25">
        <f>#N/A</f>
        <v>0</v>
      </c>
      <c r="F787" s="23" t="s">
        <v>2623</v>
      </c>
      <c r="G787" s="22" t="s">
        <v>834</v>
      </c>
      <c r="H787" s="23" t="s">
        <v>473</v>
      </c>
      <c r="I787" s="22" t="s">
        <v>97</v>
      </c>
    </row>
    <row r="788" spans="1:9" ht="187.5">
      <c r="A788" s="62">
        <v>782</v>
      </c>
      <c r="B788" s="79" t="s">
        <v>2415</v>
      </c>
      <c r="C788" s="25">
        <v>21499</v>
      </c>
      <c r="D788" s="25">
        <v>21499</v>
      </c>
      <c r="E788" s="25">
        <f>#N/A</f>
        <v>0</v>
      </c>
      <c r="F788" s="23" t="s">
        <v>2624</v>
      </c>
      <c r="G788" s="22" t="s">
        <v>834</v>
      </c>
      <c r="H788" s="23" t="s">
        <v>473</v>
      </c>
      <c r="I788" s="22" t="s">
        <v>97</v>
      </c>
    </row>
    <row r="789" spans="1:9" ht="187.5">
      <c r="A789" s="62">
        <v>783</v>
      </c>
      <c r="B789" s="80" t="s">
        <v>2416</v>
      </c>
      <c r="C789" s="25">
        <v>51665</v>
      </c>
      <c r="D789" s="25">
        <v>51665</v>
      </c>
      <c r="E789" s="25">
        <f>#N/A</f>
        <v>0</v>
      </c>
      <c r="F789" s="23" t="s">
        <v>2627</v>
      </c>
      <c r="G789" s="22" t="s">
        <v>834</v>
      </c>
      <c r="H789" s="23" t="s">
        <v>473</v>
      </c>
      <c r="I789" s="22" t="s">
        <v>97</v>
      </c>
    </row>
    <row r="790" spans="1:9" ht="187.5">
      <c r="A790" s="62">
        <v>784</v>
      </c>
      <c r="B790" s="81" t="s">
        <v>2417</v>
      </c>
      <c r="C790" s="25">
        <v>37750</v>
      </c>
      <c r="D790" s="25">
        <v>0</v>
      </c>
      <c r="E790" s="25">
        <f>#N/A</f>
        <v>37750</v>
      </c>
      <c r="F790" s="23" t="s">
        <v>2624</v>
      </c>
      <c r="G790" s="22" t="s">
        <v>834</v>
      </c>
      <c r="H790" s="23" t="s">
        <v>473</v>
      </c>
      <c r="I790" s="22" t="s">
        <v>97</v>
      </c>
    </row>
    <row r="791" spans="1:9" ht="187.5">
      <c r="A791" s="62">
        <v>785</v>
      </c>
      <c r="B791" s="80" t="s">
        <v>2418</v>
      </c>
      <c r="C791" s="25">
        <v>42607</v>
      </c>
      <c r="D791" s="25">
        <v>42607</v>
      </c>
      <c r="E791" s="25">
        <f>#N/A</f>
        <v>0</v>
      </c>
      <c r="F791" s="23" t="s">
        <v>2628</v>
      </c>
      <c r="G791" s="22" t="s">
        <v>834</v>
      </c>
      <c r="H791" s="23" t="s">
        <v>473</v>
      </c>
      <c r="I791" s="22" t="s">
        <v>97</v>
      </c>
    </row>
    <row r="792" spans="1:9" ht="187.5">
      <c r="A792" s="62">
        <v>786</v>
      </c>
      <c r="B792" s="80" t="s">
        <v>2419</v>
      </c>
      <c r="C792" s="25">
        <v>57570</v>
      </c>
      <c r="D792" s="25">
        <v>57570</v>
      </c>
      <c r="E792" s="25">
        <f>#N/A</f>
        <v>0</v>
      </c>
      <c r="F792" s="23" t="s">
        <v>2628</v>
      </c>
      <c r="G792" s="22" t="s">
        <v>834</v>
      </c>
      <c r="H792" s="23" t="s">
        <v>473</v>
      </c>
      <c r="I792" s="22" t="s">
        <v>97</v>
      </c>
    </row>
    <row r="793" spans="1:9" ht="131.25">
      <c r="A793" s="62">
        <v>787</v>
      </c>
      <c r="B793" s="80" t="s">
        <v>2420</v>
      </c>
      <c r="C793" s="25">
        <v>1300000</v>
      </c>
      <c r="D793" s="25">
        <v>0</v>
      </c>
      <c r="E793" s="25">
        <f>#N/A</f>
        <v>1300000</v>
      </c>
      <c r="F793" s="23" t="s">
        <v>2425</v>
      </c>
      <c r="G793" s="22" t="s">
        <v>834</v>
      </c>
      <c r="H793" s="23" t="s">
        <v>473</v>
      </c>
      <c r="I793" s="22" t="s">
        <v>97</v>
      </c>
    </row>
    <row r="794" spans="1:9" ht="108" customHeight="1">
      <c r="A794" s="24">
        <v>788</v>
      </c>
      <c r="B794" s="78" t="s">
        <v>2427</v>
      </c>
      <c r="C794" s="56">
        <v>3840</v>
      </c>
      <c r="D794" s="25">
        <v>0</v>
      </c>
      <c r="E794" s="25">
        <f>#N/A</f>
        <v>3840</v>
      </c>
      <c r="F794" s="23" t="s">
        <v>2487</v>
      </c>
      <c r="G794" s="22" t="s">
        <v>834</v>
      </c>
      <c r="H794" s="23" t="s">
        <v>1353</v>
      </c>
      <c r="I794" s="22" t="s">
        <v>97</v>
      </c>
    </row>
    <row r="795" spans="1:9" ht="99.75" customHeight="1">
      <c r="A795" s="24">
        <v>789</v>
      </c>
      <c r="B795" s="78" t="s">
        <v>2426</v>
      </c>
      <c r="C795" s="56">
        <v>3840</v>
      </c>
      <c r="D795" s="25">
        <v>0</v>
      </c>
      <c r="E795" s="25">
        <f>SUM(C795-D795)</f>
        <v>3840</v>
      </c>
      <c r="F795" s="23" t="s">
        <v>2487</v>
      </c>
      <c r="G795" s="22" t="s">
        <v>834</v>
      </c>
      <c r="H795" s="23" t="s">
        <v>1353</v>
      </c>
      <c r="I795" s="22" t="s">
        <v>97</v>
      </c>
    </row>
    <row r="796" spans="1:9" ht="93.75">
      <c r="A796" s="24">
        <v>790</v>
      </c>
      <c r="B796" s="78" t="s">
        <v>2428</v>
      </c>
      <c r="C796" s="56">
        <v>3840</v>
      </c>
      <c r="D796" s="25">
        <v>0</v>
      </c>
      <c r="E796" s="25">
        <f>#N/A</f>
        <v>3840</v>
      </c>
      <c r="F796" s="23" t="s">
        <v>2487</v>
      </c>
      <c r="G796" s="22" t="s">
        <v>834</v>
      </c>
      <c r="H796" s="23" t="s">
        <v>1353</v>
      </c>
      <c r="I796" s="22" t="s">
        <v>97</v>
      </c>
    </row>
    <row r="797" spans="1:9" ht="225">
      <c r="A797" s="24">
        <v>791</v>
      </c>
      <c r="B797" s="23" t="s">
        <v>2429</v>
      </c>
      <c r="C797" s="56">
        <v>218100</v>
      </c>
      <c r="D797" s="25">
        <v>18174.99</v>
      </c>
      <c r="E797" s="25">
        <f>#N/A</f>
        <v>199925.01</v>
      </c>
      <c r="F797" s="23" t="s">
        <v>2621</v>
      </c>
      <c r="G797" s="22" t="s">
        <v>834</v>
      </c>
      <c r="H797" s="23" t="s">
        <v>1353</v>
      </c>
      <c r="I797" s="22" t="s">
        <v>97</v>
      </c>
    </row>
    <row r="798" spans="1:9" ht="225">
      <c r="A798" s="24">
        <v>792</v>
      </c>
      <c r="B798" s="23" t="s">
        <v>2430</v>
      </c>
      <c r="C798" s="56">
        <v>22398</v>
      </c>
      <c r="D798" s="25">
        <v>22398</v>
      </c>
      <c r="E798" s="25">
        <f>#N/A</f>
        <v>0</v>
      </c>
      <c r="F798" s="23" t="s">
        <v>2625</v>
      </c>
      <c r="G798" s="22" t="s">
        <v>834</v>
      </c>
      <c r="H798" s="23" t="s">
        <v>473</v>
      </c>
      <c r="I798" s="22" t="s">
        <v>97</v>
      </c>
    </row>
    <row r="799" spans="1:9" ht="225">
      <c r="A799" s="24">
        <v>793</v>
      </c>
      <c r="B799" s="23" t="s">
        <v>2431</v>
      </c>
      <c r="C799" s="56">
        <v>44713</v>
      </c>
      <c r="D799" s="25">
        <v>44713</v>
      </c>
      <c r="E799" s="25">
        <f>#N/A</f>
        <v>0</v>
      </c>
      <c r="F799" s="23" t="s">
        <v>2626</v>
      </c>
      <c r="G799" s="22" t="s">
        <v>834</v>
      </c>
      <c r="H799" s="23" t="s">
        <v>473</v>
      </c>
      <c r="I799" s="22" t="s">
        <v>97</v>
      </c>
    </row>
    <row r="800" spans="1:9" ht="225">
      <c r="A800" s="24">
        <v>794</v>
      </c>
      <c r="B800" s="23" t="s">
        <v>2432</v>
      </c>
      <c r="C800" s="56">
        <v>16310</v>
      </c>
      <c r="D800" s="25">
        <v>0</v>
      </c>
      <c r="E800" s="25">
        <f>#N/A</f>
        <v>16310</v>
      </c>
      <c r="F800" s="23" t="s">
        <v>2629</v>
      </c>
      <c r="G800" s="22" t="s">
        <v>834</v>
      </c>
      <c r="H800" s="23" t="s">
        <v>473</v>
      </c>
      <c r="I800" s="22" t="s">
        <v>97</v>
      </c>
    </row>
    <row r="801" spans="1:9" ht="300" customHeight="1">
      <c r="A801" s="24">
        <v>795</v>
      </c>
      <c r="B801" s="23" t="s">
        <v>2433</v>
      </c>
      <c r="C801" s="56">
        <v>48479</v>
      </c>
      <c r="D801" s="25">
        <v>48479</v>
      </c>
      <c r="E801" s="25">
        <f>#N/A</f>
        <v>0</v>
      </c>
      <c r="F801" s="23" t="s">
        <v>2629</v>
      </c>
      <c r="G801" s="22" t="s">
        <v>834</v>
      </c>
      <c r="H801" s="23" t="s">
        <v>473</v>
      </c>
      <c r="I801" s="22" t="s">
        <v>97</v>
      </c>
    </row>
    <row r="802" spans="1:9" ht="168.75">
      <c r="A802" s="24">
        <v>796</v>
      </c>
      <c r="B802" s="23" t="s">
        <v>2434</v>
      </c>
      <c r="C802" s="56">
        <v>600</v>
      </c>
      <c r="D802" s="25">
        <v>0</v>
      </c>
      <c r="E802" s="25">
        <f>#N/A</f>
        <v>600</v>
      </c>
      <c r="F802" s="23" t="s">
        <v>2651</v>
      </c>
      <c r="G802" s="22" t="s">
        <v>834</v>
      </c>
      <c r="H802" s="23" t="s">
        <v>473</v>
      </c>
      <c r="I802" s="22" t="s">
        <v>97</v>
      </c>
    </row>
    <row r="803" spans="1:9" ht="168.75">
      <c r="A803" s="24">
        <v>797</v>
      </c>
      <c r="B803" s="23" t="s">
        <v>2435</v>
      </c>
      <c r="C803" s="56">
        <v>795</v>
      </c>
      <c r="D803" s="25">
        <v>0</v>
      </c>
      <c r="E803" s="25">
        <f>#N/A</f>
        <v>795</v>
      </c>
      <c r="F803" s="23" t="s">
        <v>2651</v>
      </c>
      <c r="G803" s="22" t="s">
        <v>834</v>
      </c>
      <c r="H803" s="23" t="s">
        <v>473</v>
      </c>
      <c r="I803" s="22" t="s">
        <v>97</v>
      </c>
    </row>
    <row r="804" spans="1:9" ht="93.75">
      <c r="A804" s="24">
        <v>798</v>
      </c>
      <c r="B804" s="23" t="s">
        <v>2436</v>
      </c>
      <c r="C804" s="56">
        <v>165000</v>
      </c>
      <c r="D804" s="25">
        <v>0</v>
      </c>
      <c r="E804" s="25">
        <f>#N/A</f>
        <v>165000</v>
      </c>
      <c r="F804" s="23" t="s">
        <v>2487</v>
      </c>
      <c r="G804" s="22" t="s">
        <v>834</v>
      </c>
      <c r="H804" s="23" t="s">
        <v>1353</v>
      </c>
      <c r="I804" s="22" t="s">
        <v>97</v>
      </c>
    </row>
    <row r="805" spans="1:9" ht="106.5" customHeight="1">
      <c r="A805" s="24">
        <v>799</v>
      </c>
      <c r="B805" s="23" t="s">
        <v>2437</v>
      </c>
      <c r="C805" s="56">
        <v>205000</v>
      </c>
      <c r="D805" s="25">
        <v>0</v>
      </c>
      <c r="E805" s="25">
        <f>#N/A</f>
        <v>205000</v>
      </c>
      <c r="F805" s="23" t="s">
        <v>2487</v>
      </c>
      <c r="G805" s="22" t="s">
        <v>834</v>
      </c>
      <c r="H805" s="23" t="s">
        <v>1353</v>
      </c>
      <c r="I805" s="22" t="s">
        <v>97</v>
      </c>
    </row>
    <row r="806" spans="1:9" ht="93.75">
      <c r="A806" s="24">
        <v>800</v>
      </c>
      <c r="B806" s="23" t="s">
        <v>2438</v>
      </c>
      <c r="C806" s="56">
        <v>17000</v>
      </c>
      <c r="D806" s="25">
        <v>0</v>
      </c>
      <c r="E806" s="25">
        <f>#N/A</f>
        <v>17000</v>
      </c>
      <c r="F806" s="23" t="s">
        <v>2487</v>
      </c>
      <c r="G806" s="22" t="s">
        <v>834</v>
      </c>
      <c r="H806" s="23" t="s">
        <v>1353</v>
      </c>
      <c r="I806" s="22" t="s">
        <v>97</v>
      </c>
    </row>
    <row r="807" spans="1:9" ht="93.75">
      <c r="A807" s="24">
        <v>801</v>
      </c>
      <c r="B807" s="23" t="s">
        <v>2439</v>
      </c>
      <c r="C807" s="56">
        <v>17000</v>
      </c>
      <c r="D807" s="25">
        <v>0</v>
      </c>
      <c r="E807" s="25">
        <f>#N/A</f>
        <v>17000</v>
      </c>
      <c r="F807" s="23" t="s">
        <v>2487</v>
      </c>
      <c r="G807" s="22" t="s">
        <v>834</v>
      </c>
      <c r="H807" s="23" t="s">
        <v>1353</v>
      </c>
      <c r="I807" s="22" t="s">
        <v>97</v>
      </c>
    </row>
    <row r="808" spans="1:9" ht="93.75">
      <c r="A808" s="24">
        <v>802</v>
      </c>
      <c r="B808" s="23" t="s">
        <v>2440</v>
      </c>
      <c r="C808" s="56">
        <v>590000</v>
      </c>
      <c r="D808" s="25">
        <v>0</v>
      </c>
      <c r="E808" s="25">
        <f>#N/A</f>
        <v>590000</v>
      </c>
      <c r="F808" s="23" t="s">
        <v>2487</v>
      </c>
      <c r="G808" s="22" t="s">
        <v>834</v>
      </c>
      <c r="H808" s="23" t="s">
        <v>1353</v>
      </c>
      <c r="I808" s="22" t="s">
        <v>97</v>
      </c>
    </row>
    <row r="809" spans="1:9" ht="206.25">
      <c r="A809" s="24">
        <v>803</v>
      </c>
      <c r="B809" s="23" t="s">
        <v>2441</v>
      </c>
      <c r="C809" s="56">
        <v>32565</v>
      </c>
      <c r="D809" s="25">
        <v>0</v>
      </c>
      <c r="E809" s="25">
        <f>#N/A</f>
        <v>32565</v>
      </c>
      <c r="F809" s="23" t="s">
        <v>2488</v>
      </c>
      <c r="G809" s="22" t="s">
        <v>834</v>
      </c>
      <c r="H809" s="23" t="s">
        <v>473</v>
      </c>
      <c r="I809" s="22" t="s">
        <v>97</v>
      </c>
    </row>
    <row r="810" spans="1:9" ht="206.25">
      <c r="A810" s="24">
        <v>804</v>
      </c>
      <c r="B810" s="23" t="s">
        <v>2442</v>
      </c>
      <c r="C810" s="56">
        <v>33150</v>
      </c>
      <c r="D810" s="25">
        <v>0</v>
      </c>
      <c r="E810" s="25">
        <f>#N/A</f>
        <v>33150</v>
      </c>
      <c r="F810" s="23" t="s">
        <v>2488</v>
      </c>
      <c r="G810" s="22" t="s">
        <v>834</v>
      </c>
      <c r="H810" s="23" t="s">
        <v>473</v>
      </c>
      <c r="I810" s="22" t="s">
        <v>97</v>
      </c>
    </row>
    <row r="811" spans="1:9" ht="206.25">
      <c r="A811" s="24">
        <v>805</v>
      </c>
      <c r="B811" s="23" t="s">
        <v>2443</v>
      </c>
      <c r="C811" s="56">
        <v>35880</v>
      </c>
      <c r="D811" s="25">
        <v>0</v>
      </c>
      <c r="E811" s="25">
        <f>#N/A</f>
        <v>35880</v>
      </c>
      <c r="F811" s="23" t="s">
        <v>2488</v>
      </c>
      <c r="G811" s="22" t="s">
        <v>834</v>
      </c>
      <c r="H811" s="23" t="s">
        <v>473</v>
      </c>
      <c r="I811" s="22" t="s">
        <v>97</v>
      </c>
    </row>
    <row r="812" spans="1:9" ht="131.25">
      <c r="A812" s="24">
        <v>806</v>
      </c>
      <c r="B812" s="23" t="s">
        <v>2444</v>
      </c>
      <c r="C812" s="56">
        <v>6850</v>
      </c>
      <c r="D812" s="25">
        <v>0</v>
      </c>
      <c r="E812" s="25">
        <f>#N/A</f>
        <v>6850</v>
      </c>
      <c r="F812" s="23" t="s">
        <v>2649</v>
      </c>
      <c r="G812" s="22" t="s">
        <v>834</v>
      </c>
      <c r="H812" s="23" t="s">
        <v>473</v>
      </c>
      <c r="I812" s="22" t="s">
        <v>97</v>
      </c>
    </row>
    <row r="813" spans="1:9" ht="112.5">
      <c r="A813" s="24">
        <v>807</v>
      </c>
      <c r="B813" s="23" t="s">
        <v>2446</v>
      </c>
      <c r="C813" s="56">
        <v>2580</v>
      </c>
      <c r="D813" s="25">
        <v>0</v>
      </c>
      <c r="E813" s="25">
        <f>SUM(C813-D813)</f>
        <v>2580</v>
      </c>
      <c r="F813" s="23" t="s">
        <v>2658</v>
      </c>
      <c r="G813" s="22" t="s">
        <v>834</v>
      </c>
      <c r="H813" s="23" t="s">
        <v>473</v>
      </c>
      <c r="I813" s="22" t="s">
        <v>97</v>
      </c>
    </row>
    <row r="814" spans="1:9" ht="93.75">
      <c r="A814" s="24">
        <v>808</v>
      </c>
      <c r="B814" s="23" t="s">
        <v>2447</v>
      </c>
      <c r="C814" s="56">
        <v>7500</v>
      </c>
      <c r="D814" s="25">
        <v>0</v>
      </c>
      <c r="E814" s="25">
        <f>SUM(C814-D814)</f>
        <v>7500</v>
      </c>
      <c r="F814" s="23" t="s">
        <v>2445</v>
      </c>
      <c r="G814" s="22" t="s">
        <v>834</v>
      </c>
      <c r="H814" s="23" t="s">
        <v>1353</v>
      </c>
      <c r="I814" s="22" t="s">
        <v>97</v>
      </c>
    </row>
    <row r="815" spans="1:9" ht="93.75">
      <c r="A815" s="24">
        <v>809</v>
      </c>
      <c r="B815" s="23" t="s">
        <v>2448</v>
      </c>
      <c r="C815" s="56">
        <v>7500</v>
      </c>
      <c r="D815" s="25">
        <v>0</v>
      </c>
      <c r="E815" s="25">
        <f>SUM(C815-D815)</f>
        <v>7500</v>
      </c>
      <c r="F815" s="23" t="s">
        <v>2445</v>
      </c>
      <c r="G815" s="22" t="s">
        <v>834</v>
      </c>
      <c r="H815" s="23" t="s">
        <v>1353</v>
      </c>
      <c r="I815" s="22" t="s">
        <v>97</v>
      </c>
    </row>
    <row r="816" spans="1:9" ht="93.75">
      <c r="A816" s="24">
        <v>810</v>
      </c>
      <c r="B816" s="23" t="s">
        <v>2449</v>
      </c>
      <c r="C816" s="56">
        <v>7500</v>
      </c>
      <c r="D816" s="25">
        <v>0</v>
      </c>
      <c r="E816" s="25">
        <f>SUM(C816-D816)</f>
        <v>7500</v>
      </c>
      <c r="F816" s="23" t="s">
        <v>2445</v>
      </c>
      <c r="G816" s="22" t="s">
        <v>834</v>
      </c>
      <c r="H816" s="23" t="s">
        <v>1353</v>
      </c>
      <c r="I816" s="22" t="s">
        <v>97</v>
      </c>
    </row>
    <row r="817" spans="1:9" ht="93.75">
      <c r="A817" s="24">
        <v>811</v>
      </c>
      <c r="B817" s="23" t="s">
        <v>2450</v>
      </c>
      <c r="C817" s="56">
        <v>44500</v>
      </c>
      <c r="D817" s="25">
        <v>0</v>
      </c>
      <c r="E817" s="25">
        <f>SUM(C817-D817)</f>
        <v>44500</v>
      </c>
      <c r="F817" s="23" t="s">
        <v>2445</v>
      </c>
      <c r="G817" s="22" t="s">
        <v>834</v>
      </c>
      <c r="H817" s="23" t="s">
        <v>1353</v>
      </c>
      <c r="I817" s="22" t="s">
        <v>97</v>
      </c>
    </row>
    <row r="818" spans="1:9" ht="201.75" customHeight="1">
      <c r="A818" s="24">
        <v>812</v>
      </c>
      <c r="B818" s="23" t="s">
        <v>2451</v>
      </c>
      <c r="C818" s="56">
        <v>28990</v>
      </c>
      <c r="D818" s="25">
        <v>0</v>
      </c>
      <c r="E818" s="25">
        <f>#N/A</f>
        <v>28990</v>
      </c>
      <c r="F818" s="23" t="s">
        <v>2489</v>
      </c>
      <c r="G818" s="22" t="s">
        <v>834</v>
      </c>
      <c r="H818" s="23" t="s">
        <v>473</v>
      </c>
      <c r="I818" s="22" t="s">
        <v>97</v>
      </c>
    </row>
    <row r="819" spans="1:9" ht="185.25" customHeight="1">
      <c r="A819" s="24">
        <v>813</v>
      </c>
      <c r="B819" s="23" t="s">
        <v>2452</v>
      </c>
      <c r="C819" s="56">
        <v>28990</v>
      </c>
      <c r="D819" s="25">
        <v>0</v>
      </c>
      <c r="E819" s="25">
        <f>#N/A</f>
        <v>28990</v>
      </c>
      <c r="F819" s="23" t="s">
        <v>2489</v>
      </c>
      <c r="G819" s="22" t="s">
        <v>834</v>
      </c>
      <c r="H819" s="23" t="s">
        <v>473</v>
      </c>
      <c r="I819" s="22" t="s">
        <v>97</v>
      </c>
    </row>
    <row r="820" spans="1:9" ht="186" customHeight="1">
      <c r="A820" s="24">
        <v>814</v>
      </c>
      <c r="B820" s="23" t="s">
        <v>2453</v>
      </c>
      <c r="C820" s="56">
        <v>28990</v>
      </c>
      <c r="D820" s="25">
        <v>0</v>
      </c>
      <c r="E820" s="25">
        <f>SUM(C820-D820)</f>
        <v>28990</v>
      </c>
      <c r="F820" s="23" t="s">
        <v>2489</v>
      </c>
      <c r="G820" s="22" t="s">
        <v>834</v>
      </c>
      <c r="H820" s="23" t="s">
        <v>473</v>
      </c>
      <c r="I820" s="22" t="s">
        <v>97</v>
      </c>
    </row>
    <row r="821" spans="1:9" ht="207.75" customHeight="1">
      <c r="A821" s="24">
        <v>815</v>
      </c>
      <c r="B821" s="23" t="s">
        <v>2454</v>
      </c>
      <c r="C821" s="56">
        <v>28990</v>
      </c>
      <c r="D821" s="25">
        <v>0</v>
      </c>
      <c r="E821" s="25">
        <f>SUM(C821-D821)</f>
        <v>28990</v>
      </c>
      <c r="F821" s="23" t="s">
        <v>2489</v>
      </c>
      <c r="G821" s="22" t="s">
        <v>834</v>
      </c>
      <c r="H821" s="23" t="s">
        <v>473</v>
      </c>
      <c r="I821" s="22" t="s">
        <v>97</v>
      </c>
    </row>
    <row r="822" spans="1:9" ht="211.5" customHeight="1">
      <c r="A822" s="24">
        <v>816</v>
      </c>
      <c r="B822" s="23" t="s">
        <v>2455</v>
      </c>
      <c r="C822" s="56">
        <v>28990</v>
      </c>
      <c r="D822" s="25">
        <v>0</v>
      </c>
      <c r="E822" s="25">
        <f>SUM(C822-D822)</f>
        <v>28990</v>
      </c>
      <c r="F822" s="23" t="s">
        <v>2489</v>
      </c>
      <c r="G822" s="22" t="s">
        <v>834</v>
      </c>
      <c r="H822" s="23" t="s">
        <v>473</v>
      </c>
      <c r="I822" s="22" t="s">
        <v>97</v>
      </c>
    </row>
    <row r="823" spans="1:9" ht="218.25" customHeight="1">
      <c r="A823" s="24">
        <v>817</v>
      </c>
      <c r="B823" s="23" t="s">
        <v>2456</v>
      </c>
      <c r="C823" s="56">
        <v>38990</v>
      </c>
      <c r="D823" s="25">
        <v>0</v>
      </c>
      <c r="E823" s="25">
        <f>#N/A</f>
        <v>38990</v>
      </c>
      <c r="F823" s="23" t="s">
        <v>2489</v>
      </c>
      <c r="G823" s="22" t="s">
        <v>834</v>
      </c>
      <c r="H823" s="23" t="s">
        <v>473</v>
      </c>
      <c r="I823" s="22" t="s">
        <v>97</v>
      </c>
    </row>
    <row r="824" spans="1:9" ht="207.75" customHeight="1">
      <c r="A824" s="24">
        <v>818</v>
      </c>
      <c r="B824" s="76" t="s">
        <v>2457</v>
      </c>
      <c r="C824" s="82">
        <v>37990</v>
      </c>
      <c r="D824" s="25">
        <v>0</v>
      </c>
      <c r="E824" s="25">
        <f>SUM(C824-D824)</f>
        <v>37990</v>
      </c>
      <c r="F824" s="23" t="s">
        <v>2489</v>
      </c>
      <c r="G824" s="22" t="s">
        <v>834</v>
      </c>
      <c r="H824" s="23" t="s">
        <v>473</v>
      </c>
      <c r="I824" s="22" t="s">
        <v>97</v>
      </c>
    </row>
    <row r="825" spans="1:9" ht="233.25" customHeight="1">
      <c r="A825" s="62">
        <v>819</v>
      </c>
      <c r="B825" s="84" t="s">
        <v>2494</v>
      </c>
      <c r="C825" s="84">
        <v>26400</v>
      </c>
      <c r="D825" s="25">
        <v>0</v>
      </c>
      <c r="E825" s="25">
        <f>#N/A</f>
        <v>26400</v>
      </c>
      <c r="F825" s="23" t="s">
        <v>2489</v>
      </c>
      <c r="G825" s="22" t="s">
        <v>834</v>
      </c>
      <c r="H825" s="23" t="s">
        <v>473</v>
      </c>
      <c r="I825" s="22" t="s">
        <v>97</v>
      </c>
    </row>
    <row r="826" spans="1:9" ht="230.25" customHeight="1">
      <c r="A826" s="62">
        <v>820</v>
      </c>
      <c r="B826" s="84" t="s">
        <v>2496</v>
      </c>
      <c r="C826" s="84">
        <v>15300</v>
      </c>
      <c r="D826" s="25">
        <v>0</v>
      </c>
      <c r="E826" s="25">
        <f>#N/A</f>
        <v>15300</v>
      </c>
      <c r="F826" s="23" t="s">
        <v>2489</v>
      </c>
      <c r="G826" s="22" t="s">
        <v>834</v>
      </c>
      <c r="H826" s="23" t="s">
        <v>473</v>
      </c>
      <c r="I826" s="22" t="s">
        <v>97</v>
      </c>
    </row>
    <row r="827" spans="1:9" ht="246" customHeight="1">
      <c r="A827" s="62">
        <v>821</v>
      </c>
      <c r="B827" s="84" t="s">
        <v>2497</v>
      </c>
      <c r="C827" s="84">
        <v>39600</v>
      </c>
      <c r="D827" s="25">
        <v>0</v>
      </c>
      <c r="E827" s="25">
        <f>#N/A</f>
        <v>39600</v>
      </c>
      <c r="F827" s="23" t="s">
        <v>2489</v>
      </c>
      <c r="G827" s="22" t="s">
        <v>834</v>
      </c>
      <c r="H827" s="23" t="s">
        <v>473</v>
      </c>
      <c r="I827" s="22" t="s">
        <v>97</v>
      </c>
    </row>
    <row r="828" spans="1:9" ht="246.75" customHeight="1">
      <c r="A828" s="62">
        <v>822</v>
      </c>
      <c r="B828" s="84" t="s">
        <v>2498</v>
      </c>
      <c r="C828" s="84">
        <v>42000</v>
      </c>
      <c r="D828" s="25">
        <v>0</v>
      </c>
      <c r="E828" s="25">
        <f>#N/A</f>
        <v>42000</v>
      </c>
      <c r="F828" s="23" t="s">
        <v>2489</v>
      </c>
      <c r="G828" s="22" t="s">
        <v>834</v>
      </c>
      <c r="H828" s="23" t="s">
        <v>473</v>
      </c>
      <c r="I828" s="22" t="s">
        <v>97</v>
      </c>
    </row>
    <row r="829" spans="1:9" ht="219.75" customHeight="1">
      <c r="A829" s="62">
        <v>823</v>
      </c>
      <c r="B829" s="84" t="s">
        <v>2499</v>
      </c>
      <c r="C829" s="84">
        <v>8400</v>
      </c>
      <c r="D829" s="25">
        <v>0</v>
      </c>
      <c r="E829" s="25">
        <f>#N/A</f>
        <v>8400</v>
      </c>
      <c r="F829" s="23" t="s">
        <v>2489</v>
      </c>
      <c r="G829" s="22" t="s">
        <v>834</v>
      </c>
      <c r="H829" s="23" t="s">
        <v>473</v>
      </c>
      <c r="I829" s="22" t="s">
        <v>97</v>
      </c>
    </row>
    <row r="830" spans="1:9" ht="209.25" customHeight="1">
      <c r="A830" s="62">
        <v>824</v>
      </c>
      <c r="B830" s="84" t="s">
        <v>2500</v>
      </c>
      <c r="C830" s="84">
        <v>13300</v>
      </c>
      <c r="D830" s="25">
        <v>0</v>
      </c>
      <c r="E830" s="25">
        <f>#N/A</f>
        <v>13300</v>
      </c>
      <c r="F830" s="23" t="s">
        <v>2489</v>
      </c>
      <c r="G830" s="22" t="s">
        <v>834</v>
      </c>
      <c r="H830" s="23" t="s">
        <v>473</v>
      </c>
      <c r="I830" s="22" t="s">
        <v>97</v>
      </c>
    </row>
    <row r="831" spans="1:9" ht="217.5" customHeight="1">
      <c r="A831" s="62">
        <v>825</v>
      </c>
      <c r="B831" s="84" t="s">
        <v>2501</v>
      </c>
      <c r="C831" s="84">
        <v>15300</v>
      </c>
      <c r="D831" s="25">
        <v>0</v>
      </c>
      <c r="E831" s="25">
        <f>#N/A</f>
        <v>15300</v>
      </c>
      <c r="F831" s="23" t="s">
        <v>2489</v>
      </c>
      <c r="G831" s="22" t="s">
        <v>834</v>
      </c>
      <c r="H831" s="23" t="s">
        <v>473</v>
      </c>
      <c r="I831" s="22" t="s">
        <v>97</v>
      </c>
    </row>
    <row r="832" spans="1:9" ht="215.25" customHeight="1">
      <c r="A832" s="62">
        <v>826</v>
      </c>
      <c r="B832" s="84" t="s">
        <v>2502</v>
      </c>
      <c r="C832" s="84">
        <v>5100</v>
      </c>
      <c r="D832" s="25">
        <v>0</v>
      </c>
      <c r="E832" s="25">
        <f>#N/A</f>
        <v>5100</v>
      </c>
      <c r="F832" s="23" t="s">
        <v>2489</v>
      </c>
      <c r="G832" s="22" t="s">
        <v>834</v>
      </c>
      <c r="H832" s="23" t="s">
        <v>473</v>
      </c>
      <c r="I832" s="22" t="s">
        <v>97</v>
      </c>
    </row>
    <row r="833" spans="1:9" ht="221.25" customHeight="1">
      <c r="A833" s="62">
        <v>827</v>
      </c>
      <c r="B833" s="84" t="s">
        <v>2503</v>
      </c>
      <c r="C833" s="84">
        <v>29400</v>
      </c>
      <c r="D833" s="25">
        <v>0</v>
      </c>
      <c r="E833" s="25">
        <f>#N/A</f>
        <v>29400</v>
      </c>
      <c r="F833" s="23" t="s">
        <v>2489</v>
      </c>
      <c r="G833" s="22" t="s">
        <v>834</v>
      </c>
      <c r="H833" s="23" t="s">
        <v>473</v>
      </c>
      <c r="I833" s="22" t="s">
        <v>97</v>
      </c>
    </row>
    <row r="834" spans="1:9" ht="236.25" customHeight="1">
      <c r="A834" s="62">
        <v>828</v>
      </c>
      <c r="B834" s="84" t="s">
        <v>2504</v>
      </c>
      <c r="C834" s="84">
        <v>5040</v>
      </c>
      <c r="D834" s="25">
        <v>0</v>
      </c>
      <c r="E834" s="25">
        <f>#N/A</f>
        <v>5040</v>
      </c>
      <c r="F834" s="84" t="s">
        <v>2574</v>
      </c>
      <c r="G834" s="22" t="s">
        <v>834</v>
      </c>
      <c r="H834" s="23" t="s">
        <v>473</v>
      </c>
      <c r="I834" s="22" t="s">
        <v>97</v>
      </c>
    </row>
    <row r="835" spans="1:9" ht="231.75" customHeight="1">
      <c r="A835" s="62">
        <v>829</v>
      </c>
      <c r="B835" s="84" t="s">
        <v>2505</v>
      </c>
      <c r="C835" s="84">
        <v>5040</v>
      </c>
      <c r="D835" s="25">
        <v>0</v>
      </c>
      <c r="E835" s="25">
        <f>#N/A</f>
        <v>5040</v>
      </c>
      <c r="F835" s="84" t="s">
        <v>2574</v>
      </c>
      <c r="G835" s="22" t="s">
        <v>834</v>
      </c>
      <c r="H835" s="23" t="s">
        <v>473</v>
      </c>
      <c r="I835" s="22" t="s">
        <v>97</v>
      </c>
    </row>
    <row r="836" spans="1:9" ht="243.75" customHeight="1">
      <c r="A836" s="62">
        <v>830</v>
      </c>
      <c r="B836" s="84" t="s">
        <v>2506</v>
      </c>
      <c r="C836" s="84">
        <v>5040</v>
      </c>
      <c r="D836" s="25">
        <v>0</v>
      </c>
      <c r="E836" s="25">
        <f>#N/A</f>
        <v>5040</v>
      </c>
      <c r="F836" s="84" t="s">
        <v>2574</v>
      </c>
      <c r="G836" s="22" t="s">
        <v>834</v>
      </c>
      <c r="H836" s="23" t="s">
        <v>473</v>
      </c>
      <c r="I836" s="22" t="s">
        <v>97</v>
      </c>
    </row>
    <row r="837" spans="1:9" ht="244.5" customHeight="1">
      <c r="A837" s="62">
        <v>831</v>
      </c>
      <c r="B837" s="84" t="s">
        <v>2507</v>
      </c>
      <c r="C837" s="84">
        <v>5040</v>
      </c>
      <c r="D837" s="25">
        <v>0</v>
      </c>
      <c r="E837" s="25">
        <f>#N/A</f>
        <v>5040</v>
      </c>
      <c r="F837" s="84" t="s">
        <v>2574</v>
      </c>
      <c r="G837" s="22" t="s">
        <v>834</v>
      </c>
      <c r="H837" s="23" t="s">
        <v>473</v>
      </c>
      <c r="I837" s="22" t="s">
        <v>97</v>
      </c>
    </row>
    <row r="838" spans="1:9" ht="234" customHeight="1">
      <c r="A838" s="62">
        <v>832</v>
      </c>
      <c r="B838" s="84" t="s">
        <v>2508</v>
      </c>
      <c r="C838" s="84">
        <v>5040</v>
      </c>
      <c r="D838" s="25">
        <v>0</v>
      </c>
      <c r="E838" s="25">
        <f>#N/A</f>
        <v>5040</v>
      </c>
      <c r="F838" s="84" t="s">
        <v>2574</v>
      </c>
      <c r="G838" s="22" t="s">
        <v>834</v>
      </c>
      <c r="H838" s="23" t="s">
        <v>473</v>
      </c>
      <c r="I838" s="22" t="s">
        <v>97</v>
      </c>
    </row>
    <row r="839" spans="1:9" ht="237.75" customHeight="1">
      <c r="A839" s="62">
        <v>833</v>
      </c>
      <c r="B839" s="85" t="s">
        <v>2509</v>
      </c>
      <c r="C839" s="85">
        <v>5040</v>
      </c>
      <c r="D839" s="25">
        <v>0</v>
      </c>
      <c r="E839" s="25">
        <f>#N/A</f>
        <v>5040</v>
      </c>
      <c r="F839" s="84" t="s">
        <v>2574</v>
      </c>
      <c r="G839" s="22" t="s">
        <v>834</v>
      </c>
      <c r="H839" s="23" t="s">
        <v>473</v>
      </c>
      <c r="I839" s="22" t="s">
        <v>97</v>
      </c>
    </row>
    <row r="840" spans="1:9" ht="168.75">
      <c r="A840" s="62">
        <v>834</v>
      </c>
      <c r="B840" s="79" t="s">
        <v>2518</v>
      </c>
      <c r="C840" s="83">
        <v>2300</v>
      </c>
      <c r="D840" s="25">
        <v>0</v>
      </c>
      <c r="E840" s="25">
        <f>#N/A</f>
        <v>2300</v>
      </c>
      <c r="F840" s="84" t="s">
        <v>2582</v>
      </c>
      <c r="G840" s="22" t="s">
        <v>834</v>
      </c>
      <c r="H840" s="23" t="s">
        <v>500</v>
      </c>
      <c r="I840" s="22" t="s">
        <v>97</v>
      </c>
    </row>
    <row r="841" spans="1:9" ht="168.75">
      <c r="A841" s="62">
        <v>835</v>
      </c>
      <c r="B841" s="79" t="s">
        <v>2519</v>
      </c>
      <c r="C841" s="83">
        <v>2300</v>
      </c>
      <c r="D841" s="25">
        <v>0</v>
      </c>
      <c r="E841" s="25">
        <f>#N/A</f>
        <v>2300</v>
      </c>
      <c r="F841" s="84" t="s">
        <v>2582</v>
      </c>
      <c r="G841" s="22" t="s">
        <v>834</v>
      </c>
      <c r="H841" s="23" t="s">
        <v>500</v>
      </c>
      <c r="I841" s="22" t="s">
        <v>97</v>
      </c>
    </row>
    <row r="842" spans="1:9" ht="168.75">
      <c r="A842" s="62">
        <v>836</v>
      </c>
      <c r="B842" s="79" t="s">
        <v>2520</v>
      </c>
      <c r="C842" s="83">
        <v>2300</v>
      </c>
      <c r="D842" s="25">
        <v>0</v>
      </c>
      <c r="E842" s="25">
        <f>#N/A</f>
        <v>2300</v>
      </c>
      <c r="F842" s="84" t="s">
        <v>2582</v>
      </c>
      <c r="G842" s="22" t="s">
        <v>834</v>
      </c>
      <c r="H842" s="23" t="s">
        <v>500</v>
      </c>
      <c r="I842" s="22" t="s">
        <v>97</v>
      </c>
    </row>
    <row r="843" spans="1:9" ht="168.75">
      <c r="A843" s="62">
        <v>837</v>
      </c>
      <c r="B843" s="79" t="s">
        <v>2521</v>
      </c>
      <c r="C843" s="83">
        <v>2300</v>
      </c>
      <c r="D843" s="25">
        <v>0</v>
      </c>
      <c r="E843" s="25">
        <f>#N/A</f>
        <v>2300</v>
      </c>
      <c r="F843" s="84" t="s">
        <v>2582</v>
      </c>
      <c r="G843" s="22" t="s">
        <v>834</v>
      </c>
      <c r="H843" s="23" t="s">
        <v>500</v>
      </c>
      <c r="I843" s="22" t="s">
        <v>97</v>
      </c>
    </row>
    <row r="844" spans="1:9" ht="168.75">
      <c r="A844" s="62">
        <v>838</v>
      </c>
      <c r="B844" s="79" t="s">
        <v>2522</v>
      </c>
      <c r="C844" s="83">
        <v>2300</v>
      </c>
      <c r="D844" s="25">
        <v>0</v>
      </c>
      <c r="E844" s="25">
        <f>#N/A</f>
        <v>2300</v>
      </c>
      <c r="F844" s="84" t="s">
        <v>2582</v>
      </c>
      <c r="G844" s="22" t="s">
        <v>834</v>
      </c>
      <c r="H844" s="23" t="s">
        <v>500</v>
      </c>
      <c r="I844" s="22" t="s">
        <v>97</v>
      </c>
    </row>
    <row r="845" spans="1:9" ht="168.75">
      <c r="A845" s="62">
        <v>839</v>
      </c>
      <c r="B845" s="79" t="s">
        <v>2523</v>
      </c>
      <c r="C845" s="83">
        <v>2800</v>
      </c>
      <c r="D845" s="25">
        <v>0</v>
      </c>
      <c r="E845" s="25">
        <f>#N/A</f>
        <v>2800</v>
      </c>
      <c r="F845" s="84" t="s">
        <v>2582</v>
      </c>
      <c r="G845" s="22" t="s">
        <v>834</v>
      </c>
      <c r="H845" s="23" t="s">
        <v>500</v>
      </c>
      <c r="I845" s="22" t="s">
        <v>97</v>
      </c>
    </row>
    <row r="846" spans="1:9" ht="168.75">
      <c r="A846" s="62">
        <v>840</v>
      </c>
      <c r="B846" s="79" t="s">
        <v>2524</v>
      </c>
      <c r="C846" s="83">
        <v>2800</v>
      </c>
      <c r="D846" s="25">
        <v>0</v>
      </c>
      <c r="E846" s="25">
        <f>#N/A</f>
        <v>2800</v>
      </c>
      <c r="F846" s="84" t="s">
        <v>2582</v>
      </c>
      <c r="G846" s="22" t="s">
        <v>834</v>
      </c>
      <c r="H846" s="23" t="s">
        <v>500</v>
      </c>
      <c r="I846" s="22" t="s">
        <v>97</v>
      </c>
    </row>
    <row r="847" spans="1:9" ht="168.75">
      <c r="A847" s="62">
        <v>841</v>
      </c>
      <c r="B847" s="79" t="s">
        <v>2525</v>
      </c>
      <c r="C847" s="83">
        <v>2300</v>
      </c>
      <c r="D847" s="25">
        <v>0</v>
      </c>
      <c r="E847" s="25">
        <f>#N/A</f>
        <v>2300</v>
      </c>
      <c r="F847" s="84" t="s">
        <v>2582</v>
      </c>
      <c r="G847" s="22" t="s">
        <v>834</v>
      </c>
      <c r="H847" s="23" t="s">
        <v>500</v>
      </c>
      <c r="I847" s="22" t="s">
        <v>97</v>
      </c>
    </row>
    <row r="848" spans="1:9" ht="168.75">
      <c r="A848" s="62">
        <v>842</v>
      </c>
      <c r="B848" s="80" t="s">
        <v>2526</v>
      </c>
      <c r="C848" s="83">
        <v>2300</v>
      </c>
      <c r="D848" s="25">
        <v>0</v>
      </c>
      <c r="E848" s="25">
        <f>#N/A</f>
        <v>2300</v>
      </c>
      <c r="F848" s="84" t="s">
        <v>2582</v>
      </c>
      <c r="G848" s="22" t="s">
        <v>834</v>
      </c>
      <c r="H848" s="23" t="s">
        <v>500</v>
      </c>
      <c r="I848" s="22" t="s">
        <v>97</v>
      </c>
    </row>
    <row r="849" spans="1:9" ht="168.75">
      <c r="A849" s="62">
        <v>843</v>
      </c>
      <c r="B849" s="80" t="s">
        <v>2527</v>
      </c>
      <c r="C849" s="83">
        <v>2300</v>
      </c>
      <c r="D849" s="25">
        <v>0</v>
      </c>
      <c r="E849" s="25">
        <f>#N/A</f>
        <v>2300</v>
      </c>
      <c r="F849" s="84" t="s">
        <v>2582</v>
      </c>
      <c r="G849" s="22" t="s">
        <v>834</v>
      </c>
      <c r="H849" s="23" t="s">
        <v>500</v>
      </c>
      <c r="I849" s="22" t="s">
        <v>97</v>
      </c>
    </row>
    <row r="850" spans="1:9" ht="168.75">
      <c r="A850" s="62">
        <v>844</v>
      </c>
      <c r="B850" s="80" t="s">
        <v>2528</v>
      </c>
      <c r="C850" s="83">
        <v>2300</v>
      </c>
      <c r="D850" s="25">
        <v>0</v>
      </c>
      <c r="E850" s="25">
        <f>#N/A</f>
        <v>2300</v>
      </c>
      <c r="F850" s="84" t="s">
        <v>2582</v>
      </c>
      <c r="G850" s="22" t="s">
        <v>834</v>
      </c>
      <c r="H850" s="23" t="s">
        <v>500</v>
      </c>
      <c r="I850" s="22" t="s">
        <v>97</v>
      </c>
    </row>
    <row r="851" spans="1:9" ht="168.75">
      <c r="A851" s="62">
        <v>845</v>
      </c>
      <c r="B851" s="80" t="s">
        <v>2529</v>
      </c>
      <c r="C851" s="83">
        <v>2800</v>
      </c>
      <c r="D851" s="25">
        <v>0</v>
      </c>
      <c r="E851" s="25">
        <f>#N/A</f>
        <v>2800</v>
      </c>
      <c r="F851" s="84" t="s">
        <v>2582</v>
      </c>
      <c r="G851" s="22" t="s">
        <v>834</v>
      </c>
      <c r="H851" s="23" t="s">
        <v>500</v>
      </c>
      <c r="I851" s="22" t="s">
        <v>97</v>
      </c>
    </row>
    <row r="852" spans="1:9" ht="168.75">
      <c r="A852" s="62">
        <v>846</v>
      </c>
      <c r="B852" s="80" t="s">
        <v>2530</v>
      </c>
      <c r="C852" s="83">
        <v>2800</v>
      </c>
      <c r="D852" s="25">
        <v>0</v>
      </c>
      <c r="E852" s="25">
        <f>#N/A</f>
        <v>2800</v>
      </c>
      <c r="F852" s="84" t="s">
        <v>2582</v>
      </c>
      <c r="G852" s="22" t="s">
        <v>834</v>
      </c>
      <c r="H852" s="23" t="s">
        <v>500</v>
      </c>
      <c r="I852" s="22" t="s">
        <v>97</v>
      </c>
    </row>
    <row r="853" spans="1:9" ht="168.75">
      <c r="A853" s="62">
        <v>847</v>
      </c>
      <c r="B853" s="80" t="s">
        <v>2531</v>
      </c>
      <c r="C853" s="83">
        <v>2300</v>
      </c>
      <c r="D853" s="25">
        <v>0</v>
      </c>
      <c r="E853" s="25">
        <f>#N/A</f>
        <v>2300</v>
      </c>
      <c r="F853" s="84" t="s">
        <v>2582</v>
      </c>
      <c r="G853" s="22" t="s">
        <v>834</v>
      </c>
      <c r="H853" s="23" t="s">
        <v>500</v>
      </c>
      <c r="I853" s="22" t="s">
        <v>97</v>
      </c>
    </row>
    <row r="854" spans="1:9" ht="168.75">
      <c r="A854" s="62">
        <v>848</v>
      </c>
      <c r="B854" s="80" t="s">
        <v>2532</v>
      </c>
      <c r="C854" s="83">
        <v>2300</v>
      </c>
      <c r="D854" s="25">
        <v>0</v>
      </c>
      <c r="E854" s="25">
        <f>#N/A</f>
        <v>2300</v>
      </c>
      <c r="F854" s="84" t="s">
        <v>2582</v>
      </c>
      <c r="G854" s="22" t="s">
        <v>834</v>
      </c>
      <c r="H854" s="23" t="s">
        <v>500</v>
      </c>
      <c r="I854" s="22" t="s">
        <v>97</v>
      </c>
    </row>
    <row r="855" spans="1:9" ht="168.75">
      <c r="A855" s="62">
        <v>849</v>
      </c>
      <c r="B855" s="80" t="s">
        <v>2533</v>
      </c>
      <c r="C855" s="83">
        <v>2300</v>
      </c>
      <c r="D855" s="25">
        <v>0</v>
      </c>
      <c r="E855" s="25">
        <f>#N/A</f>
        <v>2300</v>
      </c>
      <c r="F855" s="84" t="s">
        <v>2582</v>
      </c>
      <c r="G855" s="22" t="s">
        <v>834</v>
      </c>
      <c r="H855" s="23" t="s">
        <v>500</v>
      </c>
      <c r="I855" s="22" t="s">
        <v>97</v>
      </c>
    </row>
    <row r="856" spans="1:9" ht="168.75">
      <c r="A856" s="62">
        <v>850</v>
      </c>
      <c r="B856" s="80" t="s">
        <v>2534</v>
      </c>
      <c r="C856" s="83">
        <v>2300</v>
      </c>
      <c r="D856" s="25">
        <v>0</v>
      </c>
      <c r="E856" s="25">
        <f>#N/A</f>
        <v>2300</v>
      </c>
      <c r="F856" s="84" t="s">
        <v>2582</v>
      </c>
      <c r="G856" s="22" t="s">
        <v>834</v>
      </c>
      <c r="H856" s="23" t="s">
        <v>500</v>
      </c>
      <c r="I856" s="22" t="s">
        <v>97</v>
      </c>
    </row>
    <row r="857" spans="1:9" ht="168.75">
      <c r="A857" s="62">
        <v>851</v>
      </c>
      <c r="B857" s="80" t="s">
        <v>2535</v>
      </c>
      <c r="C857" s="83">
        <v>2300</v>
      </c>
      <c r="D857" s="25">
        <v>0</v>
      </c>
      <c r="E857" s="25">
        <f>#N/A</f>
        <v>2300</v>
      </c>
      <c r="F857" s="84" t="s">
        <v>2582</v>
      </c>
      <c r="G857" s="22" t="s">
        <v>834</v>
      </c>
      <c r="H857" s="23" t="s">
        <v>500</v>
      </c>
      <c r="I857" s="22" t="s">
        <v>97</v>
      </c>
    </row>
    <row r="858" spans="1:9" ht="168.75">
      <c r="A858" s="62">
        <v>852</v>
      </c>
      <c r="B858" s="80" t="s">
        <v>2536</v>
      </c>
      <c r="C858" s="83">
        <v>2800</v>
      </c>
      <c r="D858" s="25">
        <v>0</v>
      </c>
      <c r="E858" s="25">
        <f>#N/A</f>
        <v>2800</v>
      </c>
      <c r="F858" s="84" t="s">
        <v>2582</v>
      </c>
      <c r="G858" s="22" t="s">
        <v>834</v>
      </c>
      <c r="H858" s="23" t="s">
        <v>500</v>
      </c>
      <c r="I858" s="22" t="s">
        <v>97</v>
      </c>
    </row>
    <row r="859" spans="1:9" ht="168.75">
      <c r="A859" s="62">
        <v>853</v>
      </c>
      <c r="B859" s="80" t="s">
        <v>2537</v>
      </c>
      <c r="C859" s="83">
        <v>2300</v>
      </c>
      <c r="D859" s="25">
        <v>0</v>
      </c>
      <c r="E859" s="25">
        <f>#N/A</f>
        <v>2300</v>
      </c>
      <c r="F859" s="84" t="s">
        <v>2582</v>
      </c>
      <c r="G859" s="22" t="s">
        <v>834</v>
      </c>
      <c r="H859" s="23" t="s">
        <v>500</v>
      </c>
      <c r="I859" s="22" t="s">
        <v>97</v>
      </c>
    </row>
    <row r="860" spans="1:9" ht="168.75">
      <c r="A860" s="62">
        <v>854</v>
      </c>
      <c r="B860" s="80" t="s">
        <v>2538</v>
      </c>
      <c r="C860" s="83">
        <v>2300</v>
      </c>
      <c r="D860" s="25">
        <v>0</v>
      </c>
      <c r="E860" s="25">
        <f>#N/A</f>
        <v>2300</v>
      </c>
      <c r="F860" s="84" t="s">
        <v>2582</v>
      </c>
      <c r="G860" s="22" t="s">
        <v>834</v>
      </c>
      <c r="H860" s="23" t="s">
        <v>500</v>
      </c>
      <c r="I860" s="22" t="s">
        <v>97</v>
      </c>
    </row>
    <row r="861" spans="1:9" ht="168.75">
      <c r="A861" s="62">
        <v>855</v>
      </c>
      <c r="B861" s="80" t="s">
        <v>2539</v>
      </c>
      <c r="C861" s="83">
        <v>2300</v>
      </c>
      <c r="D861" s="25">
        <v>0</v>
      </c>
      <c r="E861" s="25">
        <f>#N/A</f>
        <v>2300</v>
      </c>
      <c r="F861" s="84" t="s">
        <v>2582</v>
      </c>
      <c r="G861" s="22" t="s">
        <v>834</v>
      </c>
      <c r="H861" s="23" t="s">
        <v>500</v>
      </c>
      <c r="I861" s="22" t="s">
        <v>97</v>
      </c>
    </row>
    <row r="862" spans="1:9" ht="168.75">
      <c r="A862" s="62">
        <v>856</v>
      </c>
      <c r="B862" s="80" t="s">
        <v>2540</v>
      </c>
      <c r="C862" s="83">
        <v>1800</v>
      </c>
      <c r="D862" s="25">
        <v>0</v>
      </c>
      <c r="E862" s="25">
        <f>#N/A</f>
        <v>1800</v>
      </c>
      <c r="F862" s="84" t="s">
        <v>2582</v>
      </c>
      <c r="G862" s="22" t="s">
        <v>834</v>
      </c>
      <c r="H862" s="23" t="s">
        <v>500</v>
      </c>
      <c r="I862" s="22" t="s">
        <v>97</v>
      </c>
    </row>
    <row r="863" spans="1:9" ht="168.75">
      <c r="A863" s="62">
        <v>857</v>
      </c>
      <c r="B863" s="80" t="s">
        <v>2541</v>
      </c>
      <c r="C863" s="83">
        <v>2300</v>
      </c>
      <c r="D863" s="25">
        <v>0</v>
      </c>
      <c r="E863" s="25">
        <f>#N/A</f>
        <v>2300</v>
      </c>
      <c r="F863" s="84" t="s">
        <v>2582</v>
      </c>
      <c r="G863" s="22" t="s">
        <v>834</v>
      </c>
      <c r="H863" s="23" t="s">
        <v>500</v>
      </c>
      <c r="I863" s="22" t="s">
        <v>97</v>
      </c>
    </row>
    <row r="864" spans="1:9" ht="168.75">
      <c r="A864" s="62">
        <v>858</v>
      </c>
      <c r="B864" s="80" t="s">
        <v>2542</v>
      </c>
      <c r="C864" s="83">
        <v>2300</v>
      </c>
      <c r="D864" s="25">
        <v>0</v>
      </c>
      <c r="E864" s="25">
        <f>#N/A</f>
        <v>2300</v>
      </c>
      <c r="F864" s="84" t="s">
        <v>2582</v>
      </c>
      <c r="G864" s="22" t="s">
        <v>834</v>
      </c>
      <c r="H864" s="23" t="s">
        <v>500</v>
      </c>
      <c r="I864" s="22" t="s">
        <v>97</v>
      </c>
    </row>
    <row r="865" spans="1:9" ht="168.75">
      <c r="A865" s="62">
        <v>859</v>
      </c>
      <c r="B865" s="80" t="s">
        <v>2543</v>
      </c>
      <c r="C865" s="83">
        <v>2300</v>
      </c>
      <c r="D865" s="25">
        <v>0</v>
      </c>
      <c r="E865" s="25">
        <f>#N/A</f>
        <v>2300</v>
      </c>
      <c r="F865" s="84" t="s">
        <v>2582</v>
      </c>
      <c r="G865" s="22" t="s">
        <v>834</v>
      </c>
      <c r="H865" s="23" t="s">
        <v>500</v>
      </c>
      <c r="I865" s="22" t="s">
        <v>97</v>
      </c>
    </row>
    <row r="866" spans="1:9" ht="168.75">
      <c r="A866" s="62">
        <v>860</v>
      </c>
      <c r="B866" s="80" t="s">
        <v>2544</v>
      </c>
      <c r="C866" s="83">
        <v>2300</v>
      </c>
      <c r="D866" s="25">
        <v>0</v>
      </c>
      <c r="E866" s="25">
        <f>#N/A</f>
        <v>2300</v>
      </c>
      <c r="F866" s="84" t="s">
        <v>2582</v>
      </c>
      <c r="G866" s="22" t="s">
        <v>834</v>
      </c>
      <c r="H866" s="23" t="s">
        <v>500</v>
      </c>
      <c r="I866" s="22" t="s">
        <v>97</v>
      </c>
    </row>
    <row r="867" spans="1:9" ht="168.75">
      <c r="A867" s="62">
        <v>861</v>
      </c>
      <c r="B867" s="80" t="s">
        <v>2545</v>
      </c>
      <c r="C867" s="83">
        <v>2300</v>
      </c>
      <c r="D867" s="25">
        <v>0</v>
      </c>
      <c r="E867" s="25">
        <f>#N/A</f>
        <v>2300</v>
      </c>
      <c r="F867" s="84" t="s">
        <v>2582</v>
      </c>
      <c r="G867" s="22" t="s">
        <v>834</v>
      </c>
      <c r="H867" s="23" t="s">
        <v>500</v>
      </c>
      <c r="I867" s="22" t="s">
        <v>97</v>
      </c>
    </row>
    <row r="868" spans="1:9" ht="168.75">
      <c r="A868" s="62">
        <v>862</v>
      </c>
      <c r="B868" s="80" t="s">
        <v>2546</v>
      </c>
      <c r="C868" s="83">
        <v>1800</v>
      </c>
      <c r="D868" s="25">
        <v>0</v>
      </c>
      <c r="E868" s="25">
        <f>#N/A</f>
        <v>1800</v>
      </c>
      <c r="F868" s="84" t="s">
        <v>2582</v>
      </c>
      <c r="G868" s="22" t="s">
        <v>834</v>
      </c>
      <c r="H868" s="23" t="s">
        <v>500</v>
      </c>
      <c r="I868" s="22" t="s">
        <v>97</v>
      </c>
    </row>
    <row r="869" spans="1:9" ht="168.75">
      <c r="A869" s="62">
        <v>863</v>
      </c>
      <c r="B869" s="80" t="s">
        <v>2547</v>
      </c>
      <c r="C869" s="83">
        <v>2800</v>
      </c>
      <c r="D869" s="25">
        <v>0</v>
      </c>
      <c r="E869" s="25">
        <f>#N/A</f>
        <v>2800</v>
      </c>
      <c r="F869" s="84" t="s">
        <v>2582</v>
      </c>
      <c r="G869" s="22" t="s">
        <v>834</v>
      </c>
      <c r="H869" s="23" t="s">
        <v>500</v>
      </c>
      <c r="I869" s="22" t="s">
        <v>97</v>
      </c>
    </row>
    <row r="870" spans="1:9" ht="168.75">
      <c r="A870" s="62">
        <v>864</v>
      </c>
      <c r="B870" s="80" t="s">
        <v>2548</v>
      </c>
      <c r="C870" s="83">
        <v>2800</v>
      </c>
      <c r="D870" s="25">
        <v>0</v>
      </c>
      <c r="E870" s="25">
        <f>#N/A</f>
        <v>2800</v>
      </c>
      <c r="F870" s="84" t="s">
        <v>2582</v>
      </c>
      <c r="G870" s="22" t="s">
        <v>834</v>
      </c>
      <c r="H870" s="23" t="s">
        <v>500</v>
      </c>
      <c r="I870" s="22" t="s">
        <v>97</v>
      </c>
    </row>
    <row r="871" spans="1:9" ht="168.75">
      <c r="A871" s="62">
        <v>865</v>
      </c>
      <c r="B871" s="80" t="s">
        <v>2549</v>
      </c>
      <c r="C871" s="83">
        <v>2800</v>
      </c>
      <c r="D871" s="25">
        <v>0</v>
      </c>
      <c r="E871" s="25">
        <f>#N/A</f>
        <v>2800</v>
      </c>
      <c r="F871" s="84" t="s">
        <v>2582</v>
      </c>
      <c r="G871" s="22" t="s">
        <v>834</v>
      </c>
      <c r="H871" s="23" t="s">
        <v>500</v>
      </c>
      <c r="I871" s="22" t="s">
        <v>97</v>
      </c>
    </row>
    <row r="872" spans="1:9" ht="168.75">
      <c r="A872" s="62">
        <v>866</v>
      </c>
      <c r="B872" s="80" t="s">
        <v>2550</v>
      </c>
      <c r="C872" s="83">
        <v>2800</v>
      </c>
      <c r="D872" s="25">
        <v>0</v>
      </c>
      <c r="E872" s="25">
        <f>#N/A</f>
        <v>2800</v>
      </c>
      <c r="F872" s="84" t="s">
        <v>2582</v>
      </c>
      <c r="G872" s="22" t="s">
        <v>834</v>
      </c>
      <c r="H872" s="23" t="s">
        <v>500</v>
      </c>
      <c r="I872" s="22" t="s">
        <v>97</v>
      </c>
    </row>
    <row r="873" spans="1:9" ht="168.75">
      <c r="A873" s="62">
        <v>867</v>
      </c>
      <c r="B873" s="80" t="s">
        <v>2551</v>
      </c>
      <c r="C873" s="83">
        <v>1800</v>
      </c>
      <c r="D873" s="25">
        <v>0</v>
      </c>
      <c r="E873" s="25">
        <f>#N/A</f>
        <v>1800</v>
      </c>
      <c r="F873" s="84" t="s">
        <v>2582</v>
      </c>
      <c r="G873" s="22" t="s">
        <v>834</v>
      </c>
      <c r="H873" s="23" t="s">
        <v>500</v>
      </c>
      <c r="I873" s="22" t="s">
        <v>97</v>
      </c>
    </row>
    <row r="874" spans="1:9" ht="168.75">
      <c r="A874" s="62">
        <v>868</v>
      </c>
      <c r="B874" s="80" t="s">
        <v>2552</v>
      </c>
      <c r="C874" s="83">
        <v>1800</v>
      </c>
      <c r="D874" s="25">
        <v>0</v>
      </c>
      <c r="E874" s="25">
        <f>#N/A</f>
        <v>1800</v>
      </c>
      <c r="F874" s="84" t="s">
        <v>2582</v>
      </c>
      <c r="G874" s="22" t="s">
        <v>834</v>
      </c>
      <c r="H874" s="23" t="s">
        <v>500</v>
      </c>
      <c r="I874" s="22" t="s">
        <v>97</v>
      </c>
    </row>
    <row r="875" spans="1:9" ht="168.75">
      <c r="A875" s="62">
        <v>869</v>
      </c>
      <c r="B875" s="80" t="s">
        <v>2553</v>
      </c>
      <c r="C875" s="83">
        <v>1800</v>
      </c>
      <c r="D875" s="25">
        <v>0</v>
      </c>
      <c r="E875" s="25">
        <f>#N/A</f>
        <v>1800</v>
      </c>
      <c r="F875" s="84" t="s">
        <v>2582</v>
      </c>
      <c r="G875" s="22" t="s">
        <v>834</v>
      </c>
      <c r="H875" s="23" t="s">
        <v>500</v>
      </c>
      <c r="I875" s="22" t="s">
        <v>97</v>
      </c>
    </row>
    <row r="876" spans="1:9" ht="168.75">
      <c r="A876" s="62">
        <v>870</v>
      </c>
      <c r="B876" s="80" t="s">
        <v>2554</v>
      </c>
      <c r="C876" s="83">
        <v>2300</v>
      </c>
      <c r="D876" s="25">
        <v>0</v>
      </c>
      <c r="E876" s="25">
        <f>#N/A</f>
        <v>2300</v>
      </c>
      <c r="F876" s="84" t="s">
        <v>2582</v>
      </c>
      <c r="G876" s="22" t="s">
        <v>834</v>
      </c>
      <c r="H876" s="23" t="s">
        <v>500</v>
      </c>
      <c r="I876" s="22" t="s">
        <v>97</v>
      </c>
    </row>
    <row r="877" spans="1:9" ht="168.75">
      <c r="A877" s="62">
        <v>871</v>
      </c>
      <c r="B877" s="80" t="s">
        <v>2555</v>
      </c>
      <c r="C877" s="83">
        <v>2300</v>
      </c>
      <c r="D877" s="25">
        <v>0</v>
      </c>
      <c r="E877" s="25">
        <f>#N/A</f>
        <v>2300</v>
      </c>
      <c r="F877" s="84" t="s">
        <v>2582</v>
      </c>
      <c r="G877" s="22" t="s">
        <v>834</v>
      </c>
      <c r="H877" s="23" t="s">
        <v>500</v>
      </c>
      <c r="I877" s="22" t="s">
        <v>97</v>
      </c>
    </row>
    <row r="878" spans="1:9" ht="168.75">
      <c r="A878" s="62">
        <v>872</v>
      </c>
      <c r="B878" s="80" t="s">
        <v>2556</v>
      </c>
      <c r="C878" s="83">
        <v>2300</v>
      </c>
      <c r="D878" s="25">
        <v>0</v>
      </c>
      <c r="E878" s="25">
        <f>#N/A</f>
        <v>2300</v>
      </c>
      <c r="F878" s="84" t="s">
        <v>2582</v>
      </c>
      <c r="G878" s="22" t="s">
        <v>834</v>
      </c>
      <c r="H878" s="23" t="s">
        <v>500</v>
      </c>
      <c r="I878" s="22" t="s">
        <v>97</v>
      </c>
    </row>
    <row r="879" spans="1:9" ht="168.75">
      <c r="A879" s="62">
        <v>873</v>
      </c>
      <c r="B879" s="80" t="s">
        <v>2557</v>
      </c>
      <c r="C879" s="83">
        <v>2300</v>
      </c>
      <c r="D879" s="25">
        <v>0</v>
      </c>
      <c r="E879" s="25">
        <f>#N/A</f>
        <v>2300</v>
      </c>
      <c r="F879" s="84" t="s">
        <v>2582</v>
      </c>
      <c r="G879" s="22" t="s">
        <v>834</v>
      </c>
      <c r="H879" s="23" t="s">
        <v>500</v>
      </c>
      <c r="I879" s="22" t="s">
        <v>97</v>
      </c>
    </row>
    <row r="880" spans="1:9" ht="210.75" customHeight="1">
      <c r="A880" s="62">
        <v>874</v>
      </c>
      <c r="B880" s="80" t="s">
        <v>2558</v>
      </c>
      <c r="C880" s="83">
        <v>2500</v>
      </c>
      <c r="D880" s="25">
        <v>0</v>
      </c>
      <c r="E880" s="25">
        <f>#N/A</f>
        <v>2500</v>
      </c>
      <c r="F880" s="84" t="s">
        <v>2582</v>
      </c>
      <c r="G880" s="22" t="s">
        <v>834</v>
      </c>
      <c r="H880" s="23" t="s">
        <v>500</v>
      </c>
      <c r="I880" s="22" t="s">
        <v>97</v>
      </c>
    </row>
    <row r="881" spans="1:9" ht="168.75">
      <c r="A881" s="62">
        <v>875</v>
      </c>
      <c r="B881" s="80" t="s">
        <v>2559</v>
      </c>
      <c r="C881" s="83">
        <v>2500</v>
      </c>
      <c r="D881" s="25">
        <v>0</v>
      </c>
      <c r="E881" s="25">
        <f>#N/A</f>
        <v>2500</v>
      </c>
      <c r="F881" s="84" t="s">
        <v>2582</v>
      </c>
      <c r="G881" s="22" t="s">
        <v>834</v>
      </c>
      <c r="H881" s="23" t="s">
        <v>500</v>
      </c>
      <c r="I881" s="22" t="s">
        <v>97</v>
      </c>
    </row>
    <row r="882" spans="1:9" ht="168.75">
      <c r="A882" s="62">
        <v>876</v>
      </c>
      <c r="B882" s="80" t="s">
        <v>2560</v>
      </c>
      <c r="C882" s="83">
        <v>2500</v>
      </c>
      <c r="D882" s="25">
        <v>0</v>
      </c>
      <c r="E882" s="25">
        <f>#N/A</f>
        <v>2500</v>
      </c>
      <c r="F882" s="84" t="s">
        <v>2582</v>
      </c>
      <c r="G882" s="22" t="s">
        <v>834</v>
      </c>
      <c r="H882" s="23" t="s">
        <v>500</v>
      </c>
      <c r="I882" s="22" t="s">
        <v>97</v>
      </c>
    </row>
    <row r="883" spans="1:9" ht="168.75">
      <c r="A883" s="62">
        <v>877</v>
      </c>
      <c r="B883" s="80" t="s">
        <v>2561</v>
      </c>
      <c r="C883" s="83">
        <v>2500</v>
      </c>
      <c r="D883" s="25">
        <v>0</v>
      </c>
      <c r="E883" s="25">
        <f>#N/A</f>
        <v>2500</v>
      </c>
      <c r="F883" s="84" t="s">
        <v>2582</v>
      </c>
      <c r="G883" s="22" t="s">
        <v>834</v>
      </c>
      <c r="H883" s="23" t="s">
        <v>500</v>
      </c>
      <c r="I883" s="22" t="s">
        <v>97</v>
      </c>
    </row>
    <row r="884" spans="1:9" ht="168.75">
      <c r="A884" s="62">
        <v>878</v>
      </c>
      <c r="B884" s="80" t="s">
        <v>2562</v>
      </c>
      <c r="C884" s="83">
        <v>2500</v>
      </c>
      <c r="D884" s="25">
        <v>0</v>
      </c>
      <c r="E884" s="25">
        <f>#N/A</f>
        <v>2500</v>
      </c>
      <c r="F884" s="84" t="s">
        <v>2582</v>
      </c>
      <c r="G884" s="22" t="s">
        <v>834</v>
      </c>
      <c r="H884" s="23" t="s">
        <v>500</v>
      </c>
      <c r="I884" s="22" t="s">
        <v>97</v>
      </c>
    </row>
    <row r="885" spans="1:9" ht="168.75">
      <c r="A885" s="62">
        <v>879</v>
      </c>
      <c r="B885" s="80" t="s">
        <v>2563</v>
      </c>
      <c r="C885" s="17">
        <v>2500</v>
      </c>
      <c r="D885" s="87">
        <v>0</v>
      </c>
      <c r="E885" s="87">
        <f>#N/A</f>
        <v>2500</v>
      </c>
      <c r="F885" s="84" t="s">
        <v>2582</v>
      </c>
      <c r="G885" s="22" t="s">
        <v>834</v>
      </c>
      <c r="H885" s="23" t="s">
        <v>500</v>
      </c>
      <c r="I885" s="22" t="s">
        <v>97</v>
      </c>
    </row>
    <row r="886" spans="1:9" ht="168.75">
      <c r="A886" s="62">
        <v>880</v>
      </c>
      <c r="B886" s="80" t="s">
        <v>2564</v>
      </c>
      <c r="C886" s="17">
        <v>2500</v>
      </c>
      <c r="D886" s="87">
        <v>0</v>
      </c>
      <c r="E886" s="87">
        <f>#N/A</f>
        <v>2500</v>
      </c>
      <c r="F886" s="84" t="s">
        <v>2582</v>
      </c>
      <c r="G886" s="22" t="s">
        <v>834</v>
      </c>
      <c r="H886" s="23" t="s">
        <v>500</v>
      </c>
      <c r="I886" s="22" t="s">
        <v>97</v>
      </c>
    </row>
    <row r="887" spans="1:9" ht="168.75">
      <c r="A887" s="62">
        <v>881</v>
      </c>
      <c r="B887" s="80" t="s">
        <v>2565</v>
      </c>
      <c r="C887" s="17">
        <v>2500</v>
      </c>
      <c r="D887" s="87">
        <v>0</v>
      </c>
      <c r="E887" s="87">
        <f>#N/A</f>
        <v>2500</v>
      </c>
      <c r="F887" s="84" t="s">
        <v>2582</v>
      </c>
      <c r="G887" s="22" t="s">
        <v>834</v>
      </c>
      <c r="H887" s="23" t="s">
        <v>500</v>
      </c>
      <c r="I887" s="22" t="s">
        <v>97</v>
      </c>
    </row>
    <row r="888" spans="1:9" ht="168.75">
      <c r="A888" s="62">
        <v>882</v>
      </c>
      <c r="B888" s="80" t="s">
        <v>2566</v>
      </c>
      <c r="C888" s="17">
        <v>2500</v>
      </c>
      <c r="D888" s="87">
        <v>0</v>
      </c>
      <c r="E888" s="87">
        <f>#N/A</f>
        <v>2500</v>
      </c>
      <c r="F888" s="84" t="s">
        <v>2582</v>
      </c>
      <c r="G888" s="22" t="s">
        <v>834</v>
      </c>
      <c r="H888" s="23" t="s">
        <v>500</v>
      </c>
      <c r="I888" s="22" t="s">
        <v>97</v>
      </c>
    </row>
    <row r="889" spans="1:9" ht="233.25" customHeight="1">
      <c r="A889" s="62">
        <v>883</v>
      </c>
      <c r="B889" s="80" t="s">
        <v>2567</v>
      </c>
      <c r="C889" s="83">
        <v>2500</v>
      </c>
      <c r="D889" s="25">
        <v>0</v>
      </c>
      <c r="E889" s="25">
        <f>#N/A</f>
        <v>2500</v>
      </c>
      <c r="F889" s="84" t="s">
        <v>2582</v>
      </c>
      <c r="G889" s="22" t="s">
        <v>834</v>
      </c>
      <c r="H889" s="23" t="s">
        <v>500</v>
      </c>
      <c r="I889" s="22" t="s">
        <v>97</v>
      </c>
    </row>
    <row r="890" spans="1:9" ht="247.5" customHeight="1">
      <c r="A890" s="62">
        <v>884</v>
      </c>
      <c r="B890" s="80" t="s">
        <v>2568</v>
      </c>
      <c r="C890" s="83">
        <v>2500</v>
      </c>
      <c r="D890" s="25">
        <v>0</v>
      </c>
      <c r="E890" s="25">
        <f>#N/A</f>
        <v>2500</v>
      </c>
      <c r="F890" s="84" t="s">
        <v>2582</v>
      </c>
      <c r="G890" s="22" t="s">
        <v>834</v>
      </c>
      <c r="H890" s="23" t="s">
        <v>500</v>
      </c>
      <c r="I890" s="22" t="s">
        <v>97</v>
      </c>
    </row>
    <row r="891" spans="1:9" ht="168.75">
      <c r="A891" s="62">
        <v>885</v>
      </c>
      <c r="B891" s="80" t="s">
        <v>2569</v>
      </c>
      <c r="C891" s="17">
        <v>2500</v>
      </c>
      <c r="D891" s="87">
        <v>0</v>
      </c>
      <c r="E891" s="87">
        <f>#N/A</f>
        <v>2500</v>
      </c>
      <c r="F891" s="84" t="s">
        <v>2582</v>
      </c>
      <c r="G891" s="22" t="s">
        <v>834</v>
      </c>
      <c r="H891" s="23" t="s">
        <v>500</v>
      </c>
      <c r="I891" s="22" t="s">
        <v>97</v>
      </c>
    </row>
    <row r="892" spans="1:9" ht="168.75">
      <c r="A892" s="62">
        <v>886</v>
      </c>
      <c r="B892" s="80" t="s">
        <v>2570</v>
      </c>
      <c r="C892" s="17">
        <v>2500</v>
      </c>
      <c r="D892" s="87">
        <v>0</v>
      </c>
      <c r="E892" s="87">
        <f>#N/A</f>
        <v>2500</v>
      </c>
      <c r="F892" s="84" t="s">
        <v>2582</v>
      </c>
      <c r="G892" s="22" t="s">
        <v>834</v>
      </c>
      <c r="H892" s="23" t="s">
        <v>500</v>
      </c>
      <c r="I892" s="22" t="s">
        <v>97</v>
      </c>
    </row>
    <row r="893" spans="1:9" ht="168.75">
      <c r="A893" s="62">
        <v>887</v>
      </c>
      <c r="B893" s="80" t="s">
        <v>2571</v>
      </c>
      <c r="C893" s="17">
        <v>2500</v>
      </c>
      <c r="D893" s="87">
        <v>0</v>
      </c>
      <c r="E893" s="87">
        <f>#N/A</f>
        <v>2500</v>
      </c>
      <c r="F893" s="84" t="s">
        <v>2582</v>
      </c>
      <c r="G893" s="22" t="s">
        <v>834</v>
      </c>
      <c r="H893" s="23" t="s">
        <v>500</v>
      </c>
      <c r="I893" s="22" t="s">
        <v>97</v>
      </c>
    </row>
    <row r="894" spans="1:9" ht="168.75">
      <c r="A894" s="62">
        <v>888</v>
      </c>
      <c r="B894" s="80" t="s">
        <v>2572</v>
      </c>
      <c r="C894" s="17">
        <v>2500</v>
      </c>
      <c r="D894" s="87">
        <v>0</v>
      </c>
      <c r="E894" s="87">
        <f>#N/A</f>
        <v>2500</v>
      </c>
      <c r="F894" s="84" t="s">
        <v>2582</v>
      </c>
      <c r="G894" s="22" t="s">
        <v>834</v>
      </c>
      <c r="H894" s="23" t="s">
        <v>500</v>
      </c>
      <c r="I894" s="22" t="s">
        <v>97</v>
      </c>
    </row>
    <row r="895" spans="1:9" ht="93.75">
      <c r="A895" s="62">
        <v>889</v>
      </c>
      <c r="B895" s="80" t="s">
        <v>2573</v>
      </c>
      <c r="C895" s="17">
        <v>33720</v>
      </c>
      <c r="D895" s="87">
        <v>0</v>
      </c>
      <c r="E895" s="87">
        <f>#N/A</f>
        <v>33720</v>
      </c>
      <c r="F895" s="84" t="s">
        <v>2495</v>
      </c>
      <c r="G895" s="22" t="s">
        <v>834</v>
      </c>
      <c r="H895" s="23" t="s">
        <v>1353</v>
      </c>
      <c r="I895" s="22" t="s">
        <v>97</v>
      </c>
    </row>
    <row r="896" spans="1:9" ht="168.75">
      <c r="A896" s="24">
        <v>890</v>
      </c>
      <c r="B896" s="78" t="s">
        <v>2583</v>
      </c>
      <c r="C896" s="86">
        <v>12580</v>
      </c>
      <c r="D896" s="25">
        <v>12580</v>
      </c>
      <c r="E896" s="25">
        <f>#N/A</f>
        <v>0</v>
      </c>
      <c r="F896" s="23" t="s">
        <v>2584</v>
      </c>
      <c r="G896" s="22" t="s">
        <v>834</v>
      </c>
      <c r="H896" s="23" t="s">
        <v>473</v>
      </c>
      <c r="I896" s="22" t="s">
        <v>97</v>
      </c>
    </row>
    <row r="897" spans="1:9" ht="168.75">
      <c r="A897" s="62">
        <v>891</v>
      </c>
      <c r="B897" s="23" t="s">
        <v>2585</v>
      </c>
      <c r="C897" s="56">
        <v>7097</v>
      </c>
      <c r="D897" s="25">
        <v>0</v>
      </c>
      <c r="E897" s="25">
        <f>#N/A</f>
        <v>7097</v>
      </c>
      <c r="F897" s="23" t="s">
        <v>2584</v>
      </c>
      <c r="G897" s="22" t="s">
        <v>834</v>
      </c>
      <c r="H897" s="23" t="s">
        <v>473</v>
      </c>
      <c r="I897" s="22" t="s">
        <v>97</v>
      </c>
    </row>
    <row r="898" spans="1:9" ht="168.75">
      <c r="A898" s="24">
        <v>892</v>
      </c>
      <c r="B898" s="23" t="s">
        <v>2586</v>
      </c>
      <c r="C898" s="56">
        <v>16162</v>
      </c>
      <c r="D898" s="25">
        <v>16162</v>
      </c>
      <c r="E898" s="25">
        <f>#N/A</f>
        <v>0</v>
      </c>
      <c r="F898" s="23" t="s">
        <v>2584</v>
      </c>
      <c r="G898" s="22" t="s">
        <v>834</v>
      </c>
      <c r="H898" s="23" t="s">
        <v>473</v>
      </c>
      <c r="I898" s="22" t="s">
        <v>97</v>
      </c>
    </row>
    <row r="899" spans="1:9" ht="168.75">
      <c r="A899" s="62">
        <v>893</v>
      </c>
      <c r="B899" s="23" t="s">
        <v>2587</v>
      </c>
      <c r="C899" s="56">
        <v>5835</v>
      </c>
      <c r="D899" s="25">
        <v>0</v>
      </c>
      <c r="E899" s="25">
        <f>#N/A</f>
        <v>5835</v>
      </c>
      <c r="F899" s="23" t="s">
        <v>2584</v>
      </c>
      <c r="G899" s="22" t="s">
        <v>834</v>
      </c>
      <c r="H899" s="23" t="s">
        <v>473</v>
      </c>
      <c r="I899" s="22" t="s">
        <v>97</v>
      </c>
    </row>
    <row r="900" spans="1:9" ht="168.75">
      <c r="A900" s="24">
        <v>894</v>
      </c>
      <c r="B900" s="23" t="s">
        <v>2588</v>
      </c>
      <c r="C900" s="56">
        <v>1190</v>
      </c>
      <c r="D900" s="25">
        <v>0</v>
      </c>
      <c r="E900" s="25">
        <f>#N/A</f>
        <v>1190</v>
      </c>
      <c r="F900" s="23" t="s">
        <v>2584</v>
      </c>
      <c r="G900" s="22" t="s">
        <v>834</v>
      </c>
      <c r="H900" s="23" t="s">
        <v>473</v>
      </c>
      <c r="I900" s="22" t="s">
        <v>97</v>
      </c>
    </row>
    <row r="901" spans="1:9" ht="168.75">
      <c r="A901" s="62">
        <v>895</v>
      </c>
      <c r="B901" s="23" t="s">
        <v>2590</v>
      </c>
      <c r="C901" s="56">
        <v>947240</v>
      </c>
      <c r="D901" s="25">
        <v>0</v>
      </c>
      <c r="E901" s="25">
        <f>#N/A</f>
        <v>947240</v>
      </c>
      <c r="F901" s="23" t="s">
        <v>2584</v>
      </c>
      <c r="G901" s="22" t="s">
        <v>834</v>
      </c>
      <c r="H901" s="23" t="s">
        <v>473</v>
      </c>
      <c r="I901" s="22" t="s">
        <v>97</v>
      </c>
    </row>
    <row r="902" spans="1:9" ht="168.75">
      <c r="A902" s="24">
        <v>896</v>
      </c>
      <c r="B902" s="23" t="s">
        <v>2589</v>
      </c>
      <c r="C902" s="56">
        <v>268968</v>
      </c>
      <c r="D902" s="25">
        <v>0</v>
      </c>
      <c r="E902" s="25">
        <f>#N/A</f>
        <v>268968</v>
      </c>
      <c r="F902" s="23" t="s">
        <v>2584</v>
      </c>
      <c r="G902" s="22" t="s">
        <v>834</v>
      </c>
      <c r="H902" s="23" t="s">
        <v>473</v>
      </c>
      <c r="I902" s="22" t="s">
        <v>97</v>
      </c>
    </row>
    <row r="903" spans="1:9" ht="168.75">
      <c r="A903" s="62">
        <v>897</v>
      </c>
      <c r="B903" s="23" t="s">
        <v>2591</v>
      </c>
      <c r="C903" s="56">
        <v>1103748</v>
      </c>
      <c r="D903" s="25">
        <v>0</v>
      </c>
      <c r="E903" s="25">
        <f>#N/A</f>
        <v>1103748</v>
      </c>
      <c r="F903" s="23" t="s">
        <v>2584</v>
      </c>
      <c r="G903" s="22" t="s">
        <v>834</v>
      </c>
      <c r="H903" s="23" t="s">
        <v>473</v>
      </c>
      <c r="I903" s="22" t="s">
        <v>97</v>
      </c>
    </row>
    <row r="904" spans="1:9" ht="168.75">
      <c r="A904" s="24">
        <v>898</v>
      </c>
      <c r="B904" s="23" t="s">
        <v>2592</v>
      </c>
      <c r="C904" s="56">
        <v>901636</v>
      </c>
      <c r="D904" s="25">
        <v>0</v>
      </c>
      <c r="E904" s="25">
        <f>#N/A</f>
        <v>901636</v>
      </c>
      <c r="F904" s="23" t="s">
        <v>2584</v>
      </c>
      <c r="G904" s="22" t="s">
        <v>834</v>
      </c>
      <c r="H904" s="23" t="s">
        <v>473</v>
      </c>
      <c r="I904" s="22" t="s">
        <v>97</v>
      </c>
    </row>
    <row r="905" spans="1:9" ht="168.75">
      <c r="A905" s="62">
        <v>899</v>
      </c>
      <c r="B905" s="23" t="s">
        <v>2593</v>
      </c>
      <c r="C905" s="56">
        <v>544982</v>
      </c>
      <c r="D905" s="25">
        <v>0</v>
      </c>
      <c r="E905" s="25">
        <f>#N/A</f>
        <v>544982</v>
      </c>
      <c r="F905" s="23" t="s">
        <v>2584</v>
      </c>
      <c r="G905" s="22" t="s">
        <v>834</v>
      </c>
      <c r="H905" s="23" t="s">
        <v>473</v>
      </c>
      <c r="I905" s="22" t="s">
        <v>97</v>
      </c>
    </row>
    <row r="906" spans="1:9" ht="93.75">
      <c r="A906" s="62">
        <v>900</v>
      </c>
      <c r="B906" s="23" t="s">
        <v>2668</v>
      </c>
      <c r="C906" s="56">
        <v>11800</v>
      </c>
      <c r="D906" s="25">
        <v>0</v>
      </c>
      <c r="E906" s="25">
        <f>#N/A</f>
        <v>11800</v>
      </c>
      <c r="F906" s="88" t="s">
        <v>2614</v>
      </c>
      <c r="G906" s="22" t="s">
        <v>834</v>
      </c>
      <c r="H906" s="23" t="s">
        <v>1353</v>
      </c>
      <c r="I906" s="22" t="s">
        <v>97</v>
      </c>
    </row>
    <row r="907" spans="1:9" ht="93.75">
      <c r="A907" s="24">
        <v>901</v>
      </c>
      <c r="B907" s="23" t="s">
        <v>2610</v>
      </c>
      <c r="C907" s="56">
        <v>8750</v>
      </c>
      <c r="D907" s="25">
        <v>0</v>
      </c>
      <c r="E907" s="25">
        <f>#N/A</f>
        <v>8750</v>
      </c>
      <c r="F907" s="88" t="s">
        <v>2614</v>
      </c>
      <c r="G907" s="22" t="s">
        <v>834</v>
      </c>
      <c r="H907" s="23" t="s">
        <v>1353</v>
      </c>
      <c r="I907" s="22" t="s">
        <v>97</v>
      </c>
    </row>
    <row r="908" spans="1:9" ht="168.75">
      <c r="A908" s="110">
        <v>902</v>
      </c>
      <c r="B908" s="94" t="s">
        <v>2611</v>
      </c>
      <c r="C908" s="92">
        <v>1350</v>
      </c>
      <c r="D908" s="95">
        <v>0</v>
      </c>
      <c r="E908" s="95">
        <f>#N/A</f>
        <v>1350</v>
      </c>
      <c r="F908" s="108" t="s">
        <v>3022</v>
      </c>
      <c r="G908" s="109" t="s">
        <v>3020</v>
      </c>
      <c r="H908" s="94" t="s">
        <v>1353</v>
      </c>
      <c r="I908" s="109" t="s">
        <v>97</v>
      </c>
    </row>
    <row r="909" spans="1:9" ht="168.75">
      <c r="A909" s="90">
        <v>903</v>
      </c>
      <c r="B909" s="94" t="s">
        <v>2612</v>
      </c>
      <c r="C909" s="92">
        <v>1350</v>
      </c>
      <c r="D909" s="95">
        <v>0</v>
      </c>
      <c r="E909" s="95">
        <f>#N/A</f>
        <v>1350</v>
      </c>
      <c r="F909" s="108" t="s">
        <v>3019</v>
      </c>
      <c r="G909" s="109" t="s">
        <v>2758</v>
      </c>
      <c r="H909" s="94" t="s">
        <v>1353</v>
      </c>
      <c r="I909" s="109" t="s">
        <v>97</v>
      </c>
    </row>
    <row r="910" spans="1:9" ht="168.75">
      <c r="A910" s="110">
        <v>904</v>
      </c>
      <c r="B910" s="94" t="s">
        <v>2613</v>
      </c>
      <c r="C910" s="92">
        <v>1350</v>
      </c>
      <c r="D910" s="95">
        <v>0</v>
      </c>
      <c r="E910" s="95">
        <f>#N/A</f>
        <v>1350</v>
      </c>
      <c r="F910" s="108" t="s">
        <v>3021</v>
      </c>
      <c r="G910" s="109" t="s">
        <v>3020</v>
      </c>
      <c r="H910" s="94" t="s">
        <v>1353</v>
      </c>
      <c r="I910" s="109" t="s">
        <v>97</v>
      </c>
    </row>
    <row r="911" spans="1:9" ht="243.75">
      <c r="A911" s="24">
        <v>905</v>
      </c>
      <c r="B911" s="23" t="s">
        <v>2615</v>
      </c>
      <c r="C911" s="56">
        <v>2800</v>
      </c>
      <c r="D911" s="25">
        <v>0</v>
      </c>
      <c r="E911" s="25">
        <f>#N/A</f>
        <v>2800</v>
      </c>
      <c r="F911" s="88" t="s">
        <v>2618</v>
      </c>
      <c r="G911" s="22" t="s">
        <v>834</v>
      </c>
      <c r="H911" s="23" t="s">
        <v>473</v>
      </c>
      <c r="I911" s="22" t="s">
        <v>97</v>
      </c>
    </row>
    <row r="912" spans="1:9" ht="243.75">
      <c r="A912" s="24">
        <v>906</v>
      </c>
      <c r="B912" s="23" t="s">
        <v>2616</v>
      </c>
      <c r="C912" s="56">
        <v>32950</v>
      </c>
      <c r="D912" s="25">
        <v>0</v>
      </c>
      <c r="E912" s="25">
        <f>#N/A</f>
        <v>32950</v>
      </c>
      <c r="F912" s="88" t="s">
        <v>2618</v>
      </c>
      <c r="G912" s="22" t="s">
        <v>834</v>
      </c>
      <c r="H912" s="23" t="s">
        <v>473</v>
      </c>
      <c r="I912" s="22" t="s">
        <v>97</v>
      </c>
    </row>
    <row r="913" spans="1:9" ht="243.75">
      <c r="A913" s="24">
        <v>907</v>
      </c>
      <c r="B913" s="23" t="s">
        <v>2617</v>
      </c>
      <c r="C913" s="56">
        <v>60615</v>
      </c>
      <c r="D913" s="25">
        <v>0</v>
      </c>
      <c r="E913" s="25">
        <f>#N/A</f>
        <v>60615</v>
      </c>
      <c r="F913" s="88" t="s">
        <v>2618</v>
      </c>
      <c r="G913" s="22" t="s">
        <v>834</v>
      </c>
      <c r="H913" s="23" t="s">
        <v>473</v>
      </c>
      <c r="I913" s="22" t="s">
        <v>97</v>
      </c>
    </row>
    <row r="914" spans="1:9" ht="112.5">
      <c r="A914" s="90">
        <v>908</v>
      </c>
      <c r="B914" s="94" t="s">
        <v>2660</v>
      </c>
      <c r="C914" s="92">
        <v>3000</v>
      </c>
      <c r="D914" s="95">
        <v>0</v>
      </c>
      <c r="E914" s="95">
        <f>#N/A</f>
        <v>3000</v>
      </c>
      <c r="F914" s="94" t="s">
        <v>3038</v>
      </c>
      <c r="G914" s="109" t="s">
        <v>2758</v>
      </c>
      <c r="H914" s="94" t="s">
        <v>1353</v>
      </c>
      <c r="I914" s="109" t="s">
        <v>97</v>
      </c>
    </row>
    <row r="915" spans="1:9" ht="93.75">
      <c r="A915" s="24">
        <v>909</v>
      </c>
      <c r="B915" s="23" t="s">
        <v>2662</v>
      </c>
      <c r="C915" s="56">
        <v>220500</v>
      </c>
      <c r="D915" s="25">
        <v>0</v>
      </c>
      <c r="E915" s="25">
        <f>#N/A</f>
        <v>220500</v>
      </c>
      <c r="F915" s="23" t="s">
        <v>2661</v>
      </c>
      <c r="G915" s="22" t="s">
        <v>834</v>
      </c>
      <c r="H915" s="23" t="s">
        <v>1353</v>
      </c>
      <c r="I915" s="22" t="s">
        <v>97</v>
      </c>
    </row>
    <row r="916" spans="1:9" ht="93.75">
      <c r="A916" s="24">
        <v>910</v>
      </c>
      <c r="B916" s="23" t="s">
        <v>2663</v>
      </c>
      <c r="C916" s="56">
        <v>10000</v>
      </c>
      <c r="D916" s="25">
        <v>0</v>
      </c>
      <c r="E916" s="25">
        <f>#N/A</f>
        <v>10000</v>
      </c>
      <c r="F916" s="23" t="s">
        <v>2661</v>
      </c>
      <c r="G916" s="22" t="s">
        <v>834</v>
      </c>
      <c r="H916" s="23" t="s">
        <v>1353</v>
      </c>
      <c r="I916" s="22" t="s">
        <v>97</v>
      </c>
    </row>
    <row r="917" spans="1:9" ht="93.75">
      <c r="A917" s="24">
        <v>911</v>
      </c>
      <c r="B917" s="23" t="s">
        <v>2647</v>
      </c>
      <c r="C917" s="56">
        <v>4120.81</v>
      </c>
      <c r="D917" s="25">
        <v>0</v>
      </c>
      <c r="E917" s="25">
        <f>#N/A</f>
        <v>4120.81</v>
      </c>
      <c r="F917" s="23" t="s">
        <v>2648</v>
      </c>
      <c r="G917" s="22" t="s">
        <v>834</v>
      </c>
      <c r="H917" s="23" t="s">
        <v>473</v>
      </c>
      <c r="I917" s="22" t="s">
        <v>97</v>
      </c>
    </row>
    <row r="918" spans="1:9" ht="93.75">
      <c r="A918" s="24">
        <v>912</v>
      </c>
      <c r="B918" s="23" t="s">
        <v>2650</v>
      </c>
      <c r="C918" s="56">
        <v>6100</v>
      </c>
      <c r="D918" s="25">
        <v>0</v>
      </c>
      <c r="E918" s="25">
        <f>#N/A</f>
        <v>6100</v>
      </c>
      <c r="F918" s="23" t="s">
        <v>2648</v>
      </c>
      <c r="G918" s="22" t="s">
        <v>834</v>
      </c>
      <c r="H918" s="23" t="s">
        <v>473</v>
      </c>
      <c r="I918" s="22" t="s">
        <v>97</v>
      </c>
    </row>
    <row r="919" spans="1:9" ht="93.75">
      <c r="A919" s="24">
        <v>913</v>
      </c>
      <c r="B919" s="23" t="s">
        <v>2652</v>
      </c>
      <c r="C919" s="56">
        <v>650</v>
      </c>
      <c r="D919" s="25">
        <v>0</v>
      </c>
      <c r="E919" s="25">
        <f>#N/A</f>
        <v>650</v>
      </c>
      <c r="F919" s="23" t="s">
        <v>2648</v>
      </c>
      <c r="G919" s="22" t="s">
        <v>834</v>
      </c>
      <c r="H919" s="23" t="s">
        <v>473</v>
      </c>
      <c r="I919" s="22" t="s">
        <v>97</v>
      </c>
    </row>
    <row r="920" spans="1:9" ht="93.75">
      <c r="A920" s="24">
        <v>914</v>
      </c>
      <c r="B920" s="23" t="s">
        <v>2653</v>
      </c>
      <c r="C920" s="56">
        <v>650</v>
      </c>
      <c r="D920" s="25">
        <v>0</v>
      </c>
      <c r="E920" s="25">
        <f>#N/A</f>
        <v>650</v>
      </c>
      <c r="F920" s="23" t="s">
        <v>2648</v>
      </c>
      <c r="G920" s="22" t="s">
        <v>834</v>
      </c>
      <c r="H920" s="23" t="s">
        <v>473</v>
      </c>
      <c r="I920" s="22" t="s">
        <v>97</v>
      </c>
    </row>
    <row r="921" spans="1:9" ht="93.75">
      <c r="A921" s="24">
        <v>915</v>
      </c>
      <c r="B921" s="23" t="s">
        <v>2654</v>
      </c>
      <c r="C921" s="56">
        <v>650</v>
      </c>
      <c r="D921" s="25">
        <v>0</v>
      </c>
      <c r="E921" s="25">
        <f>#N/A</f>
        <v>650</v>
      </c>
      <c r="F921" s="23" t="s">
        <v>2648</v>
      </c>
      <c r="G921" s="22" t="s">
        <v>834</v>
      </c>
      <c r="H921" s="23" t="s">
        <v>473</v>
      </c>
      <c r="I921" s="22" t="s">
        <v>97</v>
      </c>
    </row>
    <row r="922" spans="1:9" ht="93.75">
      <c r="A922" s="24">
        <v>916</v>
      </c>
      <c r="B922" s="23" t="s">
        <v>2655</v>
      </c>
      <c r="C922" s="56">
        <v>650</v>
      </c>
      <c r="D922" s="25">
        <v>0</v>
      </c>
      <c r="E922" s="25">
        <f>#N/A</f>
        <v>650</v>
      </c>
      <c r="F922" s="23" t="s">
        <v>2648</v>
      </c>
      <c r="G922" s="22" t="s">
        <v>834</v>
      </c>
      <c r="H922" s="23" t="s">
        <v>473</v>
      </c>
      <c r="I922" s="22" t="s">
        <v>97</v>
      </c>
    </row>
    <row r="923" spans="1:9" ht="93.75">
      <c r="A923" s="24">
        <v>917</v>
      </c>
      <c r="B923" s="23" t="s">
        <v>2656</v>
      </c>
      <c r="C923" s="56">
        <v>650</v>
      </c>
      <c r="D923" s="25">
        <v>0</v>
      </c>
      <c r="E923" s="25">
        <f>#N/A</f>
        <v>650</v>
      </c>
      <c r="F923" s="23" t="s">
        <v>2648</v>
      </c>
      <c r="G923" s="22" t="s">
        <v>834</v>
      </c>
      <c r="H923" s="23" t="s">
        <v>473</v>
      </c>
      <c r="I923" s="22" t="s">
        <v>97</v>
      </c>
    </row>
    <row r="924" spans="1:9" ht="93.75">
      <c r="A924" s="24">
        <v>918</v>
      </c>
      <c r="B924" s="23" t="s">
        <v>2657</v>
      </c>
      <c r="C924" s="56">
        <v>650</v>
      </c>
      <c r="D924" s="25">
        <v>0</v>
      </c>
      <c r="E924" s="25">
        <f>#N/A</f>
        <v>650</v>
      </c>
      <c r="F924" s="23" t="s">
        <v>2648</v>
      </c>
      <c r="G924" s="22" t="s">
        <v>834</v>
      </c>
      <c r="H924" s="23" t="s">
        <v>473</v>
      </c>
      <c r="I924" s="22" t="s">
        <v>97</v>
      </c>
    </row>
    <row r="925" spans="1:9" ht="93.75">
      <c r="A925" s="24">
        <v>919</v>
      </c>
      <c r="B925" s="23" t="s">
        <v>2659</v>
      </c>
      <c r="C925" s="56">
        <v>2300</v>
      </c>
      <c r="D925" s="25">
        <v>0</v>
      </c>
      <c r="E925" s="25">
        <f>#N/A</f>
        <v>2300</v>
      </c>
      <c r="F925" s="23" t="s">
        <v>2648</v>
      </c>
      <c r="G925" s="22" t="s">
        <v>834</v>
      </c>
      <c r="H925" s="23" t="s">
        <v>473</v>
      </c>
      <c r="I925" s="22" t="s">
        <v>97</v>
      </c>
    </row>
    <row r="926" spans="1:9" ht="150">
      <c r="A926" s="24">
        <v>920</v>
      </c>
      <c r="B926" s="23" t="s">
        <v>2694</v>
      </c>
      <c r="C926" s="56">
        <v>3179.33</v>
      </c>
      <c r="D926" s="25">
        <v>3179.33</v>
      </c>
      <c r="E926" s="25">
        <f>#N/A</f>
        <v>0</v>
      </c>
      <c r="F926" s="23" t="s">
        <v>2695</v>
      </c>
      <c r="G926" s="22" t="s">
        <v>834</v>
      </c>
      <c r="H926" s="23" t="s">
        <v>500</v>
      </c>
      <c r="I926" s="22" t="s">
        <v>97</v>
      </c>
    </row>
    <row r="927" spans="1:9" ht="206.25">
      <c r="A927" s="24">
        <v>921</v>
      </c>
      <c r="B927" s="23" t="s">
        <v>2752</v>
      </c>
      <c r="C927" s="56">
        <v>709666.67</v>
      </c>
      <c r="D927" s="25">
        <v>0</v>
      </c>
      <c r="E927" s="25">
        <f>#N/A</f>
        <v>709666.67</v>
      </c>
      <c r="F927" s="23" t="s">
        <v>2754</v>
      </c>
      <c r="G927" s="22" t="s">
        <v>834</v>
      </c>
      <c r="H927" s="23" t="s">
        <v>473</v>
      </c>
      <c r="I927" s="22" t="s">
        <v>97</v>
      </c>
    </row>
    <row r="928" spans="1:9" ht="206.25">
      <c r="A928" s="24">
        <v>922</v>
      </c>
      <c r="B928" s="23" t="s">
        <v>2753</v>
      </c>
      <c r="C928" s="56">
        <v>115000</v>
      </c>
      <c r="D928" s="25">
        <v>0</v>
      </c>
      <c r="E928" s="25">
        <f>#N/A</f>
        <v>115000</v>
      </c>
      <c r="F928" s="23" t="s">
        <v>2754</v>
      </c>
      <c r="G928" s="22" t="s">
        <v>834</v>
      </c>
      <c r="H928" s="23" t="s">
        <v>473</v>
      </c>
      <c r="I928" s="22" t="s">
        <v>97</v>
      </c>
    </row>
    <row r="929" spans="1:9" ht="314.25" customHeight="1">
      <c r="A929" s="24">
        <v>923</v>
      </c>
      <c r="B929" s="23" t="s">
        <v>2761</v>
      </c>
      <c r="C929" s="56">
        <v>941301.63</v>
      </c>
      <c r="D929" s="25">
        <v>941301.63</v>
      </c>
      <c r="E929" s="25">
        <v>0</v>
      </c>
      <c r="F929" s="23" t="s">
        <v>3095</v>
      </c>
      <c r="G929" s="22" t="s">
        <v>834</v>
      </c>
      <c r="H929" s="23" t="s">
        <v>473</v>
      </c>
      <c r="I929" s="22" t="s">
        <v>97</v>
      </c>
    </row>
    <row r="930" spans="1:9" ht="257.25" customHeight="1">
      <c r="A930" s="24">
        <v>924</v>
      </c>
      <c r="B930" s="23" t="s">
        <v>2791</v>
      </c>
      <c r="C930" s="56">
        <v>400</v>
      </c>
      <c r="D930" s="25">
        <v>0</v>
      </c>
      <c r="E930" s="25">
        <v>400</v>
      </c>
      <c r="F930" s="23" t="s">
        <v>2766</v>
      </c>
      <c r="G930" s="22" t="s">
        <v>834</v>
      </c>
      <c r="H930" s="23" t="s">
        <v>2767</v>
      </c>
      <c r="I930" s="22" t="s">
        <v>97</v>
      </c>
    </row>
    <row r="931" spans="1:9" ht="257.25" customHeight="1">
      <c r="A931" s="24">
        <v>925</v>
      </c>
      <c r="B931" s="23" t="s">
        <v>2792</v>
      </c>
      <c r="C931" s="56">
        <v>25364.97</v>
      </c>
      <c r="D931" s="25">
        <v>0</v>
      </c>
      <c r="E931" s="25">
        <v>25364.97</v>
      </c>
      <c r="F931" s="23" t="s">
        <v>2766</v>
      </c>
      <c r="G931" s="22" t="s">
        <v>834</v>
      </c>
      <c r="H931" s="23" t="s">
        <v>2767</v>
      </c>
      <c r="I931" s="22" t="s">
        <v>97</v>
      </c>
    </row>
    <row r="932" spans="1:9" ht="257.25" customHeight="1">
      <c r="A932" s="24">
        <v>926</v>
      </c>
      <c r="B932" s="23" t="s">
        <v>2793</v>
      </c>
      <c r="C932" s="56">
        <v>2000</v>
      </c>
      <c r="D932" s="25">
        <v>0</v>
      </c>
      <c r="E932" s="25">
        <v>2000</v>
      </c>
      <c r="F932" s="23" t="s">
        <v>2766</v>
      </c>
      <c r="G932" s="22" t="s">
        <v>834</v>
      </c>
      <c r="H932" s="23" t="s">
        <v>2767</v>
      </c>
      <c r="I932" s="22" t="s">
        <v>97</v>
      </c>
    </row>
    <row r="933" spans="1:9" ht="257.25" customHeight="1">
      <c r="A933" s="24">
        <v>927</v>
      </c>
      <c r="B933" s="23" t="s">
        <v>2794</v>
      </c>
      <c r="C933" s="56">
        <v>2000</v>
      </c>
      <c r="D933" s="25">
        <v>0</v>
      </c>
      <c r="E933" s="25">
        <v>2000</v>
      </c>
      <c r="F933" s="23" t="s">
        <v>2766</v>
      </c>
      <c r="G933" s="22" t="s">
        <v>834</v>
      </c>
      <c r="H933" s="23" t="s">
        <v>2767</v>
      </c>
      <c r="I933" s="22" t="s">
        <v>97</v>
      </c>
    </row>
    <row r="934" spans="1:9" ht="257.25" customHeight="1">
      <c r="A934" s="24">
        <v>928</v>
      </c>
      <c r="B934" s="23" t="s">
        <v>2795</v>
      </c>
      <c r="C934" s="56">
        <v>2000</v>
      </c>
      <c r="D934" s="25">
        <v>0</v>
      </c>
      <c r="E934" s="25">
        <v>2000</v>
      </c>
      <c r="F934" s="23" t="s">
        <v>2766</v>
      </c>
      <c r="G934" s="22" t="s">
        <v>834</v>
      </c>
      <c r="H934" s="23" t="s">
        <v>2767</v>
      </c>
      <c r="I934" s="22" t="s">
        <v>97</v>
      </c>
    </row>
    <row r="935" spans="1:9" ht="168.75">
      <c r="A935" s="24">
        <v>929</v>
      </c>
      <c r="B935" s="23" t="s">
        <v>2796</v>
      </c>
      <c r="C935" s="56">
        <v>2000</v>
      </c>
      <c r="D935" s="25">
        <v>0</v>
      </c>
      <c r="E935" s="25">
        <v>2000</v>
      </c>
      <c r="F935" s="23" t="s">
        <v>2766</v>
      </c>
      <c r="G935" s="22" t="s">
        <v>834</v>
      </c>
      <c r="H935" s="23" t="s">
        <v>2767</v>
      </c>
      <c r="I935" s="22" t="s">
        <v>97</v>
      </c>
    </row>
    <row r="936" spans="1:9" ht="168.75">
      <c r="A936" s="24">
        <v>930</v>
      </c>
      <c r="B936" s="23" t="s">
        <v>2797</v>
      </c>
      <c r="C936" s="56">
        <v>2000</v>
      </c>
      <c r="D936" s="25">
        <v>0</v>
      </c>
      <c r="E936" s="25">
        <v>2000</v>
      </c>
      <c r="F936" s="23" t="s">
        <v>2766</v>
      </c>
      <c r="G936" s="22" t="s">
        <v>834</v>
      </c>
      <c r="H936" s="23" t="s">
        <v>2767</v>
      </c>
      <c r="I936" s="22" t="s">
        <v>97</v>
      </c>
    </row>
    <row r="937" spans="1:9" ht="168.75">
      <c r="A937" s="24">
        <v>931</v>
      </c>
      <c r="B937" s="23" t="s">
        <v>2799</v>
      </c>
      <c r="C937" s="56">
        <v>213166</v>
      </c>
      <c r="D937" s="25">
        <v>0</v>
      </c>
      <c r="E937" s="25">
        <v>213166</v>
      </c>
      <c r="F937" s="23" t="s">
        <v>2766</v>
      </c>
      <c r="G937" s="22" t="s">
        <v>834</v>
      </c>
      <c r="H937" s="23" t="s">
        <v>2767</v>
      </c>
      <c r="I937" s="22" t="s">
        <v>97</v>
      </c>
    </row>
    <row r="938" spans="1:9" ht="168.75">
      <c r="A938" s="24">
        <v>932</v>
      </c>
      <c r="B938" s="23" t="s">
        <v>2800</v>
      </c>
      <c r="C938" s="56">
        <v>368337.44</v>
      </c>
      <c r="D938" s="25">
        <v>0</v>
      </c>
      <c r="E938" s="25">
        <v>368337.44</v>
      </c>
      <c r="F938" s="23" t="s">
        <v>2766</v>
      </c>
      <c r="G938" s="22" t="s">
        <v>834</v>
      </c>
      <c r="H938" s="23" t="s">
        <v>2767</v>
      </c>
      <c r="I938" s="22" t="s">
        <v>97</v>
      </c>
    </row>
    <row r="939" spans="1:9" ht="168.75">
      <c r="A939" s="24">
        <v>933</v>
      </c>
      <c r="B939" s="23" t="s">
        <v>2801</v>
      </c>
      <c r="C939" s="56">
        <v>20771</v>
      </c>
      <c r="D939" s="25">
        <v>0</v>
      </c>
      <c r="E939" s="25">
        <v>20771</v>
      </c>
      <c r="F939" s="23" t="s">
        <v>2766</v>
      </c>
      <c r="G939" s="22" t="s">
        <v>834</v>
      </c>
      <c r="H939" s="23" t="s">
        <v>2767</v>
      </c>
      <c r="I939" s="22" t="s">
        <v>97</v>
      </c>
    </row>
    <row r="940" spans="1:9" ht="168.75">
      <c r="A940" s="24">
        <v>934</v>
      </c>
      <c r="B940" s="23" t="s">
        <v>2802</v>
      </c>
      <c r="C940" s="56">
        <v>24006</v>
      </c>
      <c r="D940" s="25">
        <v>0</v>
      </c>
      <c r="E940" s="25">
        <v>24006</v>
      </c>
      <c r="F940" s="23" t="s">
        <v>2766</v>
      </c>
      <c r="G940" s="22" t="s">
        <v>834</v>
      </c>
      <c r="H940" s="23" t="s">
        <v>2767</v>
      </c>
      <c r="I940" s="22" t="s">
        <v>97</v>
      </c>
    </row>
    <row r="941" spans="1:9" ht="168.75">
      <c r="A941" s="24">
        <v>935</v>
      </c>
      <c r="B941" s="23" t="s">
        <v>2803</v>
      </c>
      <c r="C941" s="56">
        <v>18045</v>
      </c>
      <c r="D941" s="25">
        <v>0</v>
      </c>
      <c r="E941" s="25">
        <v>18045</v>
      </c>
      <c r="F941" s="23" t="s">
        <v>2766</v>
      </c>
      <c r="G941" s="22" t="s">
        <v>834</v>
      </c>
      <c r="H941" s="23" t="s">
        <v>2767</v>
      </c>
      <c r="I941" s="22" t="s">
        <v>97</v>
      </c>
    </row>
    <row r="942" spans="1:9" ht="168.75">
      <c r="A942" s="24">
        <v>936</v>
      </c>
      <c r="B942" s="23" t="s">
        <v>2804</v>
      </c>
      <c r="C942" s="56">
        <v>29769</v>
      </c>
      <c r="D942" s="25">
        <v>0</v>
      </c>
      <c r="E942" s="25">
        <v>29769</v>
      </c>
      <c r="F942" s="23" t="s">
        <v>2766</v>
      </c>
      <c r="G942" s="22" t="s">
        <v>834</v>
      </c>
      <c r="H942" s="23" t="s">
        <v>2767</v>
      </c>
      <c r="I942" s="22" t="s">
        <v>97</v>
      </c>
    </row>
    <row r="943" spans="1:9" ht="168.75">
      <c r="A943" s="24">
        <v>937</v>
      </c>
      <c r="B943" s="23" t="s">
        <v>2805</v>
      </c>
      <c r="C943" s="56">
        <v>26464</v>
      </c>
      <c r="D943" s="25">
        <v>0</v>
      </c>
      <c r="E943" s="25">
        <v>26464</v>
      </c>
      <c r="F943" s="23" t="s">
        <v>2766</v>
      </c>
      <c r="G943" s="22" t="s">
        <v>834</v>
      </c>
      <c r="H943" s="23" t="s">
        <v>2767</v>
      </c>
      <c r="I943" s="22" t="s">
        <v>97</v>
      </c>
    </row>
    <row r="944" spans="1:9" ht="168.75">
      <c r="A944" s="24">
        <v>938</v>
      </c>
      <c r="B944" s="23" t="s">
        <v>2806</v>
      </c>
      <c r="C944" s="56">
        <v>29000</v>
      </c>
      <c r="D944" s="25">
        <v>0</v>
      </c>
      <c r="E944" s="25">
        <v>29000</v>
      </c>
      <c r="F944" s="23" t="s">
        <v>2766</v>
      </c>
      <c r="G944" s="22" t="s">
        <v>834</v>
      </c>
      <c r="H944" s="23" t="s">
        <v>2767</v>
      </c>
      <c r="I944" s="22" t="s">
        <v>97</v>
      </c>
    </row>
    <row r="945" spans="1:9" ht="168.75">
      <c r="A945" s="24">
        <v>939</v>
      </c>
      <c r="B945" s="23" t="s">
        <v>2807</v>
      </c>
      <c r="C945" s="56">
        <v>20010.4</v>
      </c>
      <c r="D945" s="25">
        <v>0</v>
      </c>
      <c r="E945" s="25">
        <v>20010.4</v>
      </c>
      <c r="F945" s="23" t="s">
        <v>2766</v>
      </c>
      <c r="G945" s="22" t="s">
        <v>834</v>
      </c>
      <c r="H945" s="23" t="s">
        <v>2767</v>
      </c>
      <c r="I945" s="22" t="s">
        <v>97</v>
      </c>
    </row>
    <row r="946" spans="1:9" ht="168.75">
      <c r="A946" s="24">
        <v>940</v>
      </c>
      <c r="B946" s="23" t="s">
        <v>2808</v>
      </c>
      <c r="C946" s="56">
        <v>16830</v>
      </c>
      <c r="D946" s="25">
        <v>0</v>
      </c>
      <c r="E946" s="25">
        <v>16830</v>
      </c>
      <c r="F946" s="23" t="s">
        <v>2766</v>
      </c>
      <c r="G946" s="22" t="s">
        <v>834</v>
      </c>
      <c r="H946" s="23" t="s">
        <v>2767</v>
      </c>
      <c r="I946" s="22" t="s">
        <v>97</v>
      </c>
    </row>
    <row r="947" spans="1:9" ht="168.75">
      <c r="A947" s="24">
        <v>941</v>
      </c>
      <c r="B947" s="23" t="s">
        <v>2809</v>
      </c>
      <c r="C947" s="56">
        <v>31730</v>
      </c>
      <c r="D947" s="25">
        <v>0</v>
      </c>
      <c r="E947" s="25">
        <v>31730</v>
      </c>
      <c r="F947" s="23" t="s">
        <v>2766</v>
      </c>
      <c r="G947" s="22" t="s">
        <v>834</v>
      </c>
      <c r="H947" s="23" t="s">
        <v>2767</v>
      </c>
      <c r="I947" s="22" t="s">
        <v>97</v>
      </c>
    </row>
    <row r="948" spans="1:9" ht="168.75">
      <c r="A948" s="24">
        <v>942</v>
      </c>
      <c r="B948" s="23" t="s">
        <v>2810</v>
      </c>
      <c r="C948" s="56">
        <v>35000</v>
      </c>
      <c r="D948" s="25">
        <v>0</v>
      </c>
      <c r="E948" s="25">
        <v>35000</v>
      </c>
      <c r="F948" s="23" t="s">
        <v>2766</v>
      </c>
      <c r="G948" s="22" t="s">
        <v>834</v>
      </c>
      <c r="H948" s="23" t="s">
        <v>2767</v>
      </c>
      <c r="I948" s="22" t="s">
        <v>97</v>
      </c>
    </row>
    <row r="949" spans="1:9" ht="168.75">
      <c r="A949" s="24">
        <v>943</v>
      </c>
      <c r="B949" s="23" t="s">
        <v>2811</v>
      </c>
      <c r="C949" s="56">
        <v>25889</v>
      </c>
      <c r="D949" s="25">
        <v>0</v>
      </c>
      <c r="E949" s="25">
        <v>25889</v>
      </c>
      <c r="F949" s="23" t="s">
        <v>2766</v>
      </c>
      <c r="G949" s="22" t="s">
        <v>834</v>
      </c>
      <c r="H949" s="23" t="s">
        <v>2767</v>
      </c>
      <c r="I949" s="22" t="s">
        <v>97</v>
      </c>
    </row>
    <row r="950" spans="1:9" ht="168.75">
      <c r="A950" s="24">
        <v>944</v>
      </c>
      <c r="B950" s="23" t="s">
        <v>2812</v>
      </c>
      <c r="C950" s="56">
        <v>2332</v>
      </c>
      <c r="D950" s="25">
        <v>0</v>
      </c>
      <c r="E950" s="25">
        <v>2332</v>
      </c>
      <c r="F950" s="23" t="s">
        <v>2766</v>
      </c>
      <c r="G950" s="22" t="s">
        <v>834</v>
      </c>
      <c r="H950" s="23" t="s">
        <v>2767</v>
      </c>
      <c r="I950" s="22" t="s">
        <v>97</v>
      </c>
    </row>
    <row r="951" spans="1:9" ht="168.75">
      <c r="A951" s="24">
        <v>945</v>
      </c>
      <c r="B951" s="23" t="s">
        <v>2813</v>
      </c>
      <c r="C951" s="56">
        <v>38265</v>
      </c>
      <c r="D951" s="25">
        <v>0</v>
      </c>
      <c r="E951" s="25">
        <v>38265</v>
      </c>
      <c r="F951" s="23" t="s">
        <v>2766</v>
      </c>
      <c r="G951" s="22" t="s">
        <v>834</v>
      </c>
      <c r="H951" s="23" t="s">
        <v>2767</v>
      </c>
      <c r="I951" s="22" t="s">
        <v>97</v>
      </c>
    </row>
    <row r="952" spans="1:9" ht="168.75">
      <c r="A952" s="24">
        <v>946</v>
      </c>
      <c r="B952" s="23" t="s">
        <v>2814</v>
      </c>
      <c r="C952" s="56">
        <v>67066</v>
      </c>
      <c r="D952" s="25">
        <v>0</v>
      </c>
      <c r="E952" s="25">
        <v>67066</v>
      </c>
      <c r="F952" s="23" t="s">
        <v>2766</v>
      </c>
      <c r="G952" s="22" t="s">
        <v>834</v>
      </c>
      <c r="H952" s="23" t="s">
        <v>2767</v>
      </c>
      <c r="I952" s="22" t="s">
        <v>97</v>
      </c>
    </row>
    <row r="953" spans="1:9" ht="168.75">
      <c r="A953" s="24">
        <v>947</v>
      </c>
      <c r="B953" s="23" t="s">
        <v>2815</v>
      </c>
      <c r="C953" s="56">
        <v>32906</v>
      </c>
      <c r="D953" s="25">
        <v>0</v>
      </c>
      <c r="E953" s="25">
        <v>32906</v>
      </c>
      <c r="F953" s="23" t="s">
        <v>2766</v>
      </c>
      <c r="G953" s="22" t="s">
        <v>834</v>
      </c>
      <c r="H953" s="23" t="s">
        <v>2767</v>
      </c>
      <c r="I953" s="22" t="s">
        <v>97</v>
      </c>
    </row>
    <row r="954" spans="1:9" ht="168.75">
      <c r="A954" s="24">
        <v>948</v>
      </c>
      <c r="B954" s="23" t="s">
        <v>2816</v>
      </c>
      <c r="C954" s="56">
        <v>43271</v>
      </c>
      <c r="D954" s="25">
        <v>0</v>
      </c>
      <c r="E954" s="25">
        <v>43271</v>
      </c>
      <c r="F954" s="23" t="s">
        <v>2766</v>
      </c>
      <c r="G954" s="22" t="s">
        <v>834</v>
      </c>
      <c r="H954" s="23" t="s">
        <v>2767</v>
      </c>
      <c r="I954" s="22" t="s">
        <v>97</v>
      </c>
    </row>
    <row r="955" spans="1:9" ht="168.75">
      <c r="A955" s="24">
        <v>949</v>
      </c>
      <c r="B955" s="23" t="s">
        <v>2817</v>
      </c>
      <c r="C955" s="56">
        <v>54393</v>
      </c>
      <c r="D955" s="25">
        <v>0</v>
      </c>
      <c r="E955" s="25">
        <v>54393</v>
      </c>
      <c r="F955" s="23" t="s">
        <v>2766</v>
      </c>
      <c r="G955" s="22" t="s">
        <v>834</v>
      </c>
      <c r="H955" s="23" t="s">
        <v>2767</v>
      </c>
      <c r="I955" s="22" t="s">
        <v>97</v>
      </c>
    </row>
    <row r="956" spans="1:9" ht="168.75">
      <c r="A956" s="24">
        <v>950</v>
      </c>
      <c r="B956" s="23" t="s">
        <v>2818</v>
      </c>
      <c r="C956" s="56">
        <v>1622.68</v>
      </c>
      <c r="D956" s="25">
        <v>0</v>
      </c>
      <c r="E956" s="25">
        <v>1622.68</v>
      </c>
      <c r="F956" s="23" t="s">
        <v>2766</v>
      </c>
      <c r="G956" s="22" t="s">
        <v>834</v>
      </c>
      <c r="H956" s="23" t="s">
        <v>2767</v>
      </c>
      <c r="I956" s="22" t="s">
        <v>97</v>
      </c>
    </row>
    <row r="957" spans="1:9" ht="168.75">
      <c r="A957" s="24">
        <v>951</v>
      </c>
      <c r="B957" s="23" t="s">
        <v>2819</v>
      </c>
      <c r="C957" s="56">
        <v>53998</v>
      </c>
      <c r="D957" s="25">
        <v>0</v>
      </c>
      <c r="E957" s="25">
        <v>53998</v>
      </c>
      <c r="F957" s="23" t="s">
        <v>2766</v>
      </c>
      <c r="G957" s="22" t="s">
        <v>834</v>
      </c>
      <c r="H957" s="23" t="s">
        <v>2767</v>
      </c>
      <c r="I957" s="22" t="s">
        <v>97</v>
      </c>
    </row>
    <row r="958" spans="1:9" ht="168.75">
      <c r="A958" s="24">
        <v>952</v>
      </c>
      <c r="B958" s="23" t="s">
        <v>2820</v>
      </c>
      <c r="C958" s="56">
        <v>8088.02</v>
      </c>
      <c r="D958" s="25">
        <v>0</v>
      </c>
      <c r="E958" s="25">
        <v>8088.02</v>
      </c>
      <c r="F958" s="23" t="s">
        <v>2766</v>
      </c>
      <c r="G958" s="22" t="s">
        <v>834</v>
      </c>
      <c r="H958" s="23" t="s">
        <v>2767</v>
      </c>
      <c r="I958" s="22" t="s">
        <v>97</v>
      </c>
    </row>
    <row r="959" spans="1:9" ht="168.75">
      <c r="A959" s="24">
        <v>953</v>
      </c>
      <c r="B959" s="23" t="s">
        <v>2821</v>
      </c>
      <c r="C959" s="56">
        <v>12950</v>
      </c>
      <c r="D959" s="25">
        <v>0</v>
      </c>
      <c r="E959" s="25">
        <v>12950</v>
      </c>
      <c r="F959" s="23" t="s">
        <v>2766</v>
      </c>
      <c r="G959" s="22" t="s">
        <v>834</v>
      </c>
      <c r="H959" s="23" t="s">
        <v>2767</v>
      </c>
      <c r="I959" s="22" t="s">
        <v>97</v>
      </c>
    </row>
    <row r="960" spans="1:9" ht="168.75">
      <c r="A960" s="24">
        <v>954</v>
      </c>
      <c r="B960" s="23" t="s">
        <v>2822</v>
      </c>
      <c r="C960" s="56">
        <v>20308</v>
      </c>
      <c r="D960" s="25">
        <v>0</v>
      </c>
      <c r="E960" s="25">
        <v>20308</v>
      </c>
      <c r="F960" s="23" t="s">
        <v>2766</v>
      </c>
      <c r="G960" s="22" t="s">
        <v>834</v>
      </c>
      <c r="H960" s="23" t="s">
        <v>2767</v>
      </c>
      <c r="I960" s="22" t="s">
        <v>97</v>
      </c>
    </row>
    <row r="961" spans="1:9" ht="168.75">
      <c r="A961" s="24">
        <v>955</v>
      </c>
      <c r="B961" s="23" t="s">
        <v>2823</v>
      </c>
      <c r="C961" s="56">
        <v>10500</v>
      </c>
      <c r="D961" s="25">
        <v>0</v>
      </c>
      <c r="E961" s="25">
        <v>10500</v>
      </c>
      <c r="F961" s="23" t="s">
        <v>2766</v>
      </c>
      <c r="G961" s="22" t="s">
        <v>834</v>
      </c>
      <c r="H961" s="23" t="s">
        <v>2767</v>
      </c>
      <c r="I961" s="22" t="s">
        <v>97</v>
      </c>
    </row>
    <row r="962" spans="1:9" ht="168.75">
      <c r="A962" s="24">
        <v>956</v>
      </c>
      <c r="B962" s="23" t="s">
        <v>2824</v>
      </c>
      <c r="C962" s="56">
        <v>6110</v>
      </c>
      <c r="D962" s="25">
        <v>0</v>
      </c>
      <c r="E962" s="25">
        <v>6110</v>
      </c>
      <c r="F962" s="23" t="s">
        <v>2766</v>
      </c>
      <c r="G962" s="22" t="s">
        <v>834</v>
      </c>
      <c r="H962" s="23" t="s">
        <v>2767</v>
      </c>
      <c r="I962" s="22" t="s">
        <v>97</v>
      </c>
    </row>
    <row r="963" spans="1:9" ht="168.75">
      <c r="A963" s="24">
        <v>957</v>
      </c>
      <c r="B963" s="23" t="s">
        <v>2825</v>
      </c>
      <c r="C963" s="56">
        <v>10433</v>
      </c>
      <c r="D963" s="25">
        <v>0</v>
      </c>
      <c r="E963" s="25">
        <v>10433</v>
      </c>
      <c r="F963" s="23" t="s">
        <v>2766</v>
      </c>
      <c r="G963" s="22" t="s">
        <v>834</v>
      </c>
      <c r="H963" s="23" t="s">
        <v>2767</v>
      </c>
      <c r="I963" s="22" t="s">
        <v>97</v>
      </c>
    </row>
    <row r="964" spans="1:9" ht="168.75">
      <c r="A964" s="24">
        <v>958</v>
      </c>
      <c r="B964" s="23" t="s">
        <v>2826</v>
      </c>
      <c r="C964" s="56">
        <v>42060</v>
      </c>
      <c r="D964" s="25">
        <v>0</v>
      </c>
      <c r="E964" s="25">
        <v>42060</v>
      </c>
      <c r="F964" s="23" t="s">
        <v>2766</v>
      </c>
      <c r="G964" s="22" t="s">
        <v>834</v>
      </c>
      <c r="H964" s="23" t="s">
        <v>2767</v>
      </c>
      <c r="I964" s="22" t="s">
        <v>97</v>
      </c>
    </row>
    <row r="965" spans="1:9" ht="168.75">
      <c r="A965" s="24">
        <v>959</v>
      </c>
      <c r="B965" s="23" t="s">
        <v>2829</v>
      </c>
      <c r="C965" s="56">
        <v>15500</v>
      </c>
      <c r="D965" s="25">
        <v>0</v>
      </c>
      <c r="E965" s="25">
        <v>15500</v>
      </c>
      <c r="F965" s="23" t="s">
        <v>2766</v>
      </c>
      <c r="G965" s="22" t="s">
        <v>834</v>
      </c>
      <c r="H965" s="23" t="s">
        <v>2767</v>
      </c>
      <c r="I965" s="22" t="s">
        <v>97</v>
      </c>
    </row>
    <row r="966" spans="1:9" ht="168.75">
      <c r="A966" s="24">
        <v>960</v>
      </c>
      <c r="B966" s="23" t="s">
        <v>2830</v>
      </c>
      <c r="C966" s="56">
        <v>25390</v>
      </c>
      <c r="D966" s="25">
        <v>0</v>
      </c>
      <c r="E966" s="25">
        <v>25390</v>
      </c>
      <c r="F966" s="23" t="s">
        <v>2766</v>
      </c>
      <c r="G966" s="22" t="s">
        <v>834</v>
      </c>
      <c r="H966" s="23" t="s">
        <v>2767</v>
      </c>
      <c r="I966" s="22" t="s">
        <v>97</v>
      </c>
    </row>
    <row r="967" spans="1:9" ht="168.75">
      <c r="A967" s="24">
        <v>961</v>
      </c>
      <c r="B967" s="23" t="s">
        <v>2831</v>
      </c>
      <c r="C967" s="56">
        <v>25974</v>
      </c>
      <c r="D967" s="25">
        <v>0</v>
      </c>
      <c r="E967" s="25">
        <v>25974</v>
      </c>
      <c r="F967" s="23" t="s">
        <v>2766</v>
      </c>
      <c r="G967" s="22" t="s">
        <v>834</v>
      </c>
      <c r="H967" s="23" t="s">
        <v>2767</v>
      </c>
      <c r="I967" s="22" t="s">
        <v>97</v>
      </c>
    </row>
    <row r="968" spans="1:9" ht="168.75">
      <c r="A968" s="24">
        <v>962</v>
      </c>
      <c r="B968" s="23" t="s">
        <v>2832</v>
      </c>
      <c r="C968" s="56">
        <v>1900</v>
      </c>
      <c r="D968" s="25">
        <v>0</v>
      </c>
      <c r="E968" s="25">
        <v>1900</v>
      </c>
      <c r="F968" s="23" t="s">
        <v>2766</v>
      </c>
      <c r="G968" s="22" t="s">
        <v>834</v>
      </c>
      <c r="H968" s="23" t="s">
        <v>2767</v>
      </c>
      <c r="I968" s="22" t="s">
        <v>97</v>
      </c>
    </row>
    <row r="969" spans="1:9" ht="168.75">
      <c r="A969" s="24">
        <v>963</v>
      </c>
      <c r="B969" s="23" t="s">
        <v>2833</v>
      </c>
      <c r="C969" s="56">
        <v>1900</v>
      </c>
      <c r="D969" s="25">
        <v>0</v>
      </c>
      <c r="E969" s="25">
        <v>1900</v>
      </c>
      <c r="F969" s="23" t="s">
        <v>2766</v>
      </c>
      <c r="G969" s="22" t="s">
        <v>834</v>
      </c>
      <c r="H969" s="23" t="s">
        <v>2767</v>
      </c>
      <c r="I969" s="22" t="s">
        <v>97</v>
      </c>
    </row>
    <row r="970" spans="1:9" ht="168.75">
      <c r="A970" s="24">
        <v>964</v>
      </c>
      <c r="B970" s="23" t="s">
        <v>2834</v>
      </c>
      <c r="C970" s="56">
        <v>1900</v>
      </c>
      <c r="D970" s="25">
        <v>0</v>
      </c>
      <c r="E970" s="25">
        <v>1900</v>
      </c>
      <c r="F970" s="23" t="s">
        <v>2766</v>
      </c>
      <c r="G970" s="22" t="s">
        <v>834</v>
      </c>
      <c r="H970" s="23" t="s">
        <v>2767</v>
      </c>
      <c r="I970" s="22" t="s">
        <v>97</v>
      </c>
    </row>
    <row r="971" spans="1:9" ht="168.75">
      <c r="A971" s="24">
        <v>965</v>
      </c>
      <c r="B971" s="23" t="s">
        <v>2835</v>
      </c>
      <c r="C971" s="56">
        <v>5600</v>
      </c>
      <c r="D971" s="25">
        <v>0</v>
      </c>
      <c r="E971" s="25">
        <v>5600</v>
      </c>
      <c r="F971" s="23" t="s">
        <v>2766</v>
      </c>
      <c r="G971" s="22" t="s">
        <v>834</v>
      </c>
      <c r="H971" s="23" t="s">
        <v>2767</v>
      </c>
      <c r="I971" s="22" t="s">
        <v>97</v>
      </c>
    </row>
    <row r="972" spans="1:9" ht="168.75">
      <c r="A972" s="24">
        <v>966</v>
      </c>
      <c r="B972" s="23" t="s">
        <v>2836</v>
      </c>
      <c r="C972" s="56">
        <v>5600</v>
      </c>
      <c r="D972" s="25">
        <v>0</v>
      </c>
      <c r="E972" s="25">
        <v>5600</v>
      </c>
      <c r="F972" s="23" t="s">
        <v>2766</v>
      </c>
      <c r="G972" s="22" t="s">
        <v>834</v>
      </c>
      <c r="H972" s="23" t="s">
        <v>2767</v>
      </c>
      <c r="I972" s="22" t="s">
        <v>97</v>
      </c>
    </row>
    <row r="973" spans="1:9" ht="168.75">
      <c r="A973" s="24">
        <v>967</v>
      </c>
      <c r="B973" s="23" t="s">
        <v>2837</v>
      </c>
      <c r="C973" s="56">
        <v>5600</v>
      </c>
      <c r="D973" s="25">
        <v>0</v>
      </c>
      <c r="E973" s="25">
        <v>5600</v>
      </c>
      <c r="F973" s="23" t="s">
        <v>2766</v>
      </c>
      <c r="G973" s="22" t="s">
        <v>834</v>
      </c>
      <c r="H973" s="23" t="s">
        <v>2767</v>
      </c>
      <c r="I973" s="22" t="s">
        <v>97</v>
      </c>
    </row>
    <row r="974" spans="1:9" ht="168.75">
      <c r="A974" s="24">
        <v>968</v>
      </c>
      <c r="B974" s="23" t="s">
        <v>2838</v>
      </c>
      <c r="C974" s="56">
        <v>5600</v>
      </c>
      <c r="D974" s="25">
        <v>0</v>
      </c>
      <c r="E974" s="25">
        <v>5600</v>
      </c>
      <c r="F974" s="23" t="s">
        <v>2766</v>
      </c>
      <c r="G974" s="22" t="s">
        <v>834</v>
      </c>
      <c r="H974" s="23" t="s">
        <v>2767</v>
      </c>
      <c r="I974" s="22" t="s">
        <v>97</v>
      </c>
    </row>
    <row r="975" spans="1:9" ht="168.75">
      <c r="A975" s="24">
        <v>969</v>
      </c>
      <c r="B975" s="23" t="s">
        <v>2839</v>
      </c>
      <c r="C975" s="56">
        <v>5600</v>
      </c>
      <c r="D975" s="25">
        <v>0</v>
      </c>
      <c r="E975" s="25">
        <v>5600</v>
      </c>
      <c r="F975" s="23" t="s">
        <v>2766</v>
      </c>
      <c r="G975" s="22" t="s">
        <v>834</v>
      </c>
      <c r="H975" s="23" t="s">
        <v>2767</v>
      </c>
      <c r="I975" s="22" t="s">
        <v>97</v>
      </c>
    </row>
    <row r="976" spans="1:9" ht="168.75">
      <c r="A976" s="24">
        <v>970</v>
      </c>
      <c r="B976" s="23" t="s">
        <v>2840</v>
      </c>
      <c r="C976" s="56">
        <v>5600</v>
      </c>
      <c r="D976" s="25">
        <v>0</v>
      </c>
      <c r="E976" s="25">
        <v>5600</v>
      </c>
      <c r="F976" s="23" t="s">
        <v>2766</v>
      </c>
      <c r="G976" s="22" t="s">
        <v>834</v>
      </c>
      <c r="H976" s="23" t="s">
        <v>2767</v>
      </c>
      <c r="I976" s="22" t="s">
        <v>97</v>
      </c>
    </row>
    <row r="977" spans="1:9" ht="168.75">
      <c r="A977" s="24">
        <v>971</v>
      </c>
      <c r="B977" s="23" t="s">
        <v>2841</v>
      </c>
      <c r="C977" s="56">
        <v>5600</v>
      </c>
      <c r="D977" s="25">
        <v>0</v>
      </c>
      <c r="E977" s="25">
        <v>5600</v>
      </c>
      <c r="F977" s="23" t="s">
        <v>2766</v>
      </c>
      <c r="G977" s="22" t="s">
        <v>834</v>
      </c>
      <c r="H977" s="23" t="s">
        <v>2767</v>
      </c>
      <c r="I977" s="22" t="s">
        <v>97</v>
      </c>
    </row>
    <row r="978" spans="1:9" ht="168.75">
      <c r="A978" s="24">
        <v>972</v>
      </c>
      <c r="B978" s="23" t="s">
        <v>2842</v>
      </c>
      <c r="C978" s="56">
        <v>5600</v>
      </c>
      <c r="D978" s="25">
        <v>0</v>
      </c>
      <c r="E978" s="25">
        <v>5600</v>
      </c>
      <c r="F978" s="23" t="s">
        <v>2766</v>
      </c>
      <c r="G978" s="22" t="s">
        <v>834</v>
      </c>
      <c r="H978" s="23" t="s">
        <v>2767</v>
      </c>
      <c r="I978" s="22" t="s">
        <v>97</v>
      </c>
    </row>
    <row r="979" spans="1:9" ht="168.75">
      <c r="A979" s="24">
        <v>973</v>
      </c>
      <c r="B979" s="23" t="s">
        <v>2843</v>
      </c>
      <c r="C979" s="56">
        <v>5600</v>
      </c>
      <c r="D979" s="25">
        <v>0</v>
      </c>
      <c r="E979" s="25">
        <v>5600</v>
      </c>
      <c r="F979" s="23" t="s">
        <v>2766</v>
      </c>
      <c r="G979" s="22" t="s">
        <v>834</v>
      </c>
      <c r="H979" s="23" t="s">
        <v>2767</v>
      </c>
      <c r="I979" s="22" t="s">
        <v>97</v>
      </c>
    </row>
    <row r="980" spans="1:9" ht="168.75">
      <c r="A980" s="24">
        <v>974</v>
      </c>
      <c r="B980" s="23" t="s">
        <v>2844</v>
      </c>
      <c r="C980" s="56">
        <v>5600</v>
      </c>
      <c r="D980" s="25">
        <v>0</v>
      </c>
      <c r="E980" s="25">
        <v>5600</v>
      </c>
      <c r="F980" s="23" t="s">
        <v>2766</v>
      </c>
      <c r="G980" s="22" t="s">
        <v>834</v>
      </c>
      <c r="H980" s="23" t="s">
        <v>2767</v>
      </c>
      <c r="I980" s="22" t="s">
        <v>97</v>
      </c>
    </row>
    <row r="981" spans="1:9" ht="168.75">
      <c r="A981" s="24">
        <v>975</v>
      </c>
      <c r="B981" s="23" t="s">
        <v>2845</v>
      </c>
      <c r="C981" s="56">
        <v>5600</v>
      </c>
      <c r="D981" s="25">
        <v>0</v>
      </c>
      <c r="E981" s="25">
        <v>5600</v>
      </c>
      <c r="F981" s="23" t="s">
        <v>2766</v>
      </c>
      <c r="G981" s="22" t="s">
        <v>834</v>
      </c>
      <c r="H981" s="23" t="s">
        <v>2767</v>
      </c>
      <c r="I981" s="22" t="s">
        <v>97</v>
      </c>
    </row>
    <row r="982" spans="1:9" ht="168.75">
      <c r="A982" s="24">
        <v>976</v>
      </c>
      <c r="B982" s="23" t="s">
        <v>2846</v>
      </c>
      <c r="C982" s="56">
        <v>5600</v>
      </c>
      <c r="D982" s="25">
        <v>0</v>
      </c>
      <c r="E982" s="25">
        <v>5600</v>
      </c>
      <c r="F982" s="23" t="s">
        <v>2766</v>
      </c>
      <c r="G982" s="22" t="s">
        <v>834</v>
      </c>
      <c r="H982" s="23" t="s">
        <v>2767</v>
      </c>
      <c r="I982" s="22" t="s">
        <v>97</v>
      </c>
    </row>
    <row r="983" spans="1:9" ht="168.75">
      <c r="A983" s="24">
        <v>977</v>
      </c>
      <c r="B983" s="23" t="s">
        <v>2847</v>
      </c>
      <c r="C983" s="56">
        <v>5600</v>
      </c>
      <c r="D983" s="25">
        <v>0</v>
      </c>
      <c r="E983" s="25">
        <v>5600</v>
      </c>
      <c r="F983" s="23" t="s">
        <v>2766</v>
      </c>
      <c r="G983" s="22" t="s">
        <v>834</v>
      </c>
      <c r="H983" s="23" t="s">
        <v>2767</v>
      </c>
      <c r="I983" s="22" t="s">
        <v>97</v>
      </c>
    </row>
    <row r="984" spans="1:9" ht="168.75">
      <c r="A984" s="24">
        <v>978</v>
      </c>
      <c r="B984" s="23" t="s">
        <v>2848</v>
      </c>
      <c r="C984" s="56">
        <v>5600</v>
      </c>
      <c r="D984" s="25">
        <v>0</v>
      </c>
      <c r="E984" s="25">
        <v>5600</v>
      </c>
      <c r="F984" s="23" t="s">
        <v>2766</v>
      </c>
      <c r="G984" s="22" t="s">
        <v>834</v>
      </c>
      <c r="H984" s="23" t="s">
        <v>2767</v>
      </c>
      <c r="I984" s="22" t="s">
        <v>97</v>
      </c>
    </row>
    <row r="985" spans="1:9" ht="168.75">
      <c r="A985" s="24">
        <v>979</v>
      </c>
      <c r="B985" s="23" t="s">
        <v>2849</v>
      </c>
      <c r="C985" s="56">
        <v>5600</v>
      </c>
      <c r="D985" s="25">
        <v>0</v>
      </c>
      <c r="E985" s="25">
        <v>5600</v>
      </c>
      <c r="F985" s="23" t="s">
        <v>2766</v>
      </c>
      <c r="G985" s="22" t="s">
        <v>834</v>
      </c>
      <c r="H985" s="23" t="s">
        <v>2767</v>
      </c>
      <c r="I985" s="22" t="s">
        <v>97</v>
      </c>
    </row>
    <row r="986" spans="1:9" ht="168.75">
      <c r="A986" s="24">
        <v>980</v>
      </c>
      <c r="B986" s="23" t="s">
        <v>2850</v>
      </c>
      <c r="C986" s="56">
        <v>5600</v>
      </c>
      <c r="D986" s="25">
        <v>0</v>
      </c>
      <c r="E986" s="25">
        <v>5600</v>
      </c>
      <c r="F986" s="23" t="s">
        <v>2766</v>
      </c>
      <c r="G986" s="22" t="s">
        <v>834</v>
      </c>
      <c r="H986" s="23" t="s">
        <v>2767</v>
      </c>
      <c r="I986" s="22" t="s">
        <v>97</v>
      </c>
    </row>
    <row r="987" spans="1:9" ht="168.75">
      <c r="A987" s="24">
        <v>981</v>
      </c>
      <c r="B987" s="23" t="s">
        <v>2851</v>
      </c>
      <c r="C987" s="56">
        <v>5600</v>
      </c>
      <c r="D987" s="25">
        <v>0</v>
      </c>
      <c r="E987" s="25">
        <v>5600</v>
      </c>
      <c r="F987" s="23" t="s">
        <v>2766</v>
      </c>
      <c r="G987" s="22" t="s">
        <v>834</v>
      </c>
      <c r="H987" s="23" t="s">
        <v>2767</v>
      </c>
      <c r="I987" s="22" t="s">
        <v>97</v>
      </c>
    </row>
    <row r="988" spans="1:9" ht="168.75">
      <c r="A988" s="24">
        <v>982</v>
      </c>
      <c r="B988" s="23" t="s">
        <v>2852</v>
      </c>
      <c r="C988" s="56">
        <v>5600</v>
      </c>
      <c r="D988" s="25">
        <v>0</v>
      </c>
      <c r="E988" s="25">
        <v>5600</v>
      </c>
      <c r="F988" s="23" t="s">
        <v>2766</v>
      </c>
      <c r="G988" s="22" t="s">
        <v>834</v>
      </c>
      <c r="H988" s="23" t="s">
        <v>2767</v>
      </c>
      <c r="I988" s="22" t="s">
        <v>97</v>
      </c>
    </row>
    <row r="989" spans="1:9" ht="168.75">
      <c r="A989" s="24">
        <v>983</v>
      </c>
      <c r="B989" s="23" t="s">
        <v>2853</v>
      </c>
      <c r="C989" s="56">
        <v>5600</v>
      </c>
      <c r="D989" s="25">
        <v>0</v>
      </c>
      <c r="E989" s="25">
        <v>5600</v>
      </c>
      <c r="F989" s="23" t="s">
        <v>2766</v>
      </c>
      <c r="G989" s="22" t="s">
        <v>834</v>
      </c>
      <c r="H989" s="23" t="s">
        <v>2767</v>
      </c>
      <c r="I989" s="22" t="s">
        <v>97</v>
      </c>
    </row>
    <row r="990" spans="1:9" ht="168.75">
      <c r="A990" s="24">
        <v>984</v>
      </c>
      <c r="B990" s="23" t="s">
        <v>2854</v>
      </c>
      <c r="C990" s="56">
        <v>5600</v>
      </c>
      <c r="D990" s="25">
        <v>0</v>
      </c>
      <c r="E990" s="25">
        <v>5600</v>
      </c>
      <c r="F990" s="23" t="s">
        <v>2766</v>
      </c>
      <c r="G990" s="22" t="s">
        <v>834</v>
      </c>
      <c r="H990" s="23" t="s">
        <v>2767</v>
      </c>
      <c r="I990" s="22" t="s">
        <v>97</v>
      </c>
    </row>
    <row r="991" spans="1:9" ht="168.75">
      <c r="A991" s="24">
        <v>985</v>
      </c>
      <c r="B991" s="23" t="s">
        <v>2855</v>
      </c>
      <c r="C991" s="56">
        <v>5600</v>
      </c>
      <c r="D991" s="25">
        <v>0</v>
      </c>
      <c r="E991" s="25">
        <v>5600</v>
      </c>
      <c r="F991" s="23" t="s">
        <v>2766</v>
      </c>
      <c r="G991" s="22" t="s">
        <v>834</v>
      </c>
      <c r="H991" s="23" t="s">
        <v>2767</v>
      </c>
      <c r="I991" s="22" t="s">
        <v>97</v>
      </c>
    </row>
    <row r="992" spans="1:9" ht="168.75">
      <c r="A992" s="24">
        <v>986</v>
      </c>
      <c r="B992" s="23" t="s">
        <v>2856</v>
      </c>
      <c r="C992" s="56">
        <v>5600</v>
      </c>
      <c r="D992" s="25">
        <v>0</v>
      </c>
      <c r="E992" s="25">
        <v>5600</v>
      </c>
      <c r="F992" s="23" t="s">
        <v>2766</v>
      </c>
      <c r="G992" s="22" t="s">
        <v>834</v>
      </c>
      <c r="H992" s="23" t="s">
        <v>2767</v>
      </c>
      <c r="I992" s="22" t="s">
        <v>97</v>
      </c>
    </row>
    <row r="993" spans="1:9" ht="168.75">
      <c r="A993" s="24">
        <v>987</v>
      </c>
      <c r="B993" s="23" t="s">
        <v>2857</v>
      </c>
      <c r="C993" s="56">
        <v>5600</v>
      </c>
      <c r="D993" s="25">
        <v>0</v>
      </c>
      <c r="E993" s="25">
        <v>5600</v>
      </c>
      <c r="F993" s="23" t="s">
        <v>2766</v>
      </c>
      <c r="G993" s="22" t="s">
        <v>834</v>
      </c>
      <c r="H993" s="23" t="s">
        <v>2767</v>
      </c>
      <c r="I993" s="22" t="s">
        <v>97</v>
      </c>
    </row>
    <row r="994" spans="1:9" ht="168.75">
      <c r="A994" s="24">
        <v>988</v>
      </c>
      <c r="B994" s="23" t="s">
        <v>2858</v>
      </c>
      <c r="C994" s="56">
        <v>5600</v>
      </c>
      <c r="D994" s="25">
        <v>0</v>
      </c>
      <c r="E994" s="25">
        <v>5600</v>
      </c>
      <c r="F994" s="23" t="s">
        <v>2766</v>
      </c>
      <c r="G994" s="22" t="s">
        <v>834</v>
      </c>
      <c r="H994" s="23" t="s">
        <v>2767</v>
      </c>
      <c r="I994" s="22" t="s">
        <v>97</v>
      </c>
    </row>
    <row r="995" spans="1:9" ht="168.75">
      <c r="A995" s="24">
        <v>989</v>
      </c>
      <c r="B995" s="23" t="s">
        <v>2859</v>
      </c>
      <c r="C995" s="56">
        <v>5600</v>
      </c>
      <c r="D995" s="25">
        <v>0</v>
      </c>
      <c r="E995" s="25">
        <v>5600</v>
      </c>
      <c r="F995" s="23" t="s">
        <v>2766</v>
      </c>
      <c r="G995" s="22" t="s">
        <v>834</v>
      </c>
      <c r="H995" s="23" t="s">
        <v>2767</v>
      </c>
      <c r="I995" s="22" t="s">
        <v>97</v>
      </c>
    </row>
    <row r="996" spans="1:9" ht="168.75">
      <c r="A996" s="24">
        <v>990</v>
      </c>
      <c r="B996" s="23" t="s">
        <v>2860</v>
      </c>
      <c r="C996" s="56">
        <v>5600</v>
      </c>
      <c r="D996" s="25">
        <v>0</v>
      </c>
      <c r="E996" s="25">
        <v>5600</v>
      </c>
      <c r="F996" s="23" t="s">
        <v>2766</v>
      </c>
      <c r="G996" s="22" t="s">
        <v>834</v>
      </c>
      <c r="H996" s="23" t="s">
        <v>2767</v>
      </c>
      <c r="I996" s="22" t="s">
        <v>97</v>
      </c>
    </row>
    <row r="997" spans="1:9" ht="168.75">
      <c r="A997" s="24">
        <v>991</v>
      </c>
      <c r="B997" s="23" t="s">
        <v>2861</v>
      </c>
      <c r="C997" s="56">
        <v>5600</v>
      </c>
      <c r="D997" s="25">
        <v>0</v>
      </c>
      <c r="E997" s="25">
        <v>5600</v>
      </c>
      <c r="F997" s="23" t="s">
        <v>2766</v>
      </c>
      <c r="G997" s="22" t="s">
        <v>834</v>
      </c>
      <c r="H997" s="23" t="s">
        <v>2767</v>
      </c>
      <c r="I997" s="22" t="s">
        <v>97</v>
      </c>
    </row>
    <row r="998" spans="1:9" ht="168.75">
      <c r="A998" s="24">
        <v>992</v>
      </c>
      <c r="B998" s="23" t="s">
        <v>2862</v>
      </c>
      <c r="C998" s="56">
        <v>9000</v>
      </c>
      <c r="D998" s="25">
        <v>0</v>
      </c>
      <c r="E998" s="25">
        <v>9000</v>
      </c>
      <c r="F998" s="23" t="s">
        <v>2766</v>
      </c>
      <c r="G998" s="22" t="s">
        <v>834</v>
      </c>
      <c r="H998" s="23" t="s">
        <v>2767</v>
      </c>
      <c r="I998" s="22" t="s">
        <v>97</v>
      </c>
    </row>
    <row r="999" spans="1:9" ht="168.75">
      <c r="A999" s="24">
        <v>993</v>
      </c>
      <c r="B999" s="23" t="s">
        <v>2863</v>
      </c>
      <c r="C999" s="56">
        <v>32990</v>
      </c>
      <c r="D999" s="25">
        <v>0</v>
      </c>
      <c r="E999" s="25">
        <v>32990</v>
      </c>
      <c r="F999" s="23" t="s">
        <v>2766</v>
      </c>
      <c r="G999" s="22" t="s">
        <v>834</v>
      </c>
      <c r="H999" s="23" t="s">
        <v>2767</v>
      </c>
      <c r="I999" s="22" t="s">
        <v>97</v>
      </c>
    </row>
    <row r="1000" spans="1:9" ht="168.75">
      <c r="A1000" s="24">
        <v>994</v>
      </c>
      <c r="B1000" s="23" t="s">
        <v>2866</v>
      </c>
      <c r="C1000" s="56">
        <v>4300</v>
      </c>
      <c r="D1000" s="25">
        <v>0</v>
      </c>
      <c r="E1000" s="25">
        <v>4300</v>
      </c>
      <c r="F1000" s="23" t="s">
        <v>2766</v>
      </c>
      <c r="G1000" s="22" t="s">
        <v>834</v>
      </c>
      <c r="H1000" s="23" t="s">
        <v>2767</v>
      </c>
      <c r="I1000" s="22" t="s">
        <v>97</v>
      </c>
    </row>
    <row r="1001" spans="1:9" ht="168.75">
      <c r="A1001" s="24">
        <v>995</v>
      </c>
      <c r="B1001" s="23" t="s">
        <v>2867</v>
      </c>
      <c r="C1001" s="56">
        <v>4300</v>
      </c>
      <c r="D1001" s="25">
        <v>0</v>
      </c>
      <c r="E1001" s="25">
        <v>4300</v>
      </c>
      <c r="F1001" s="23" t="s">
        <v>2766</v>
      </c>
      <c r="G1001" s="22" t="s">
        <v>834</v>
      </c>
      <c r="H1001" s="23" t="s">
        <v>2767</v>
      </c>
      <c r="I1001" s="22" t="s">
        <v>97</v>
      </c>
    </row>
    <row r="1002" spans="1:9" ht="168.75">
      <c r="A1002" s="24">
        <v>996</v>
      </c>
      <c r="B1002" s="23" t="s">
        <v>2868</v>
      </c>
      <c r="C1002" s="56">
        <v>1499</v>
      </c>
      <c r="D1002" s="25">
        <v>0</v>
      </c>
      <c r="E1002" s="25">
        <v>1499</v>
      </c>
      <c r="F1002" s="23" t="s">
        <v>2766</v>
      </c>
      <c r="G1002" s="22" t="s">
        <v>834</v>
      </c>
      <c r="H1002" s="23" t="s">
        <v>2767</v>
      </c>
      <c r="I1002" s="22" t="s">
        <v>97</v>
      </c>
    </row>
    <row r="1003" spans="1:9" ht="168.75">
      <c r="A1003" s="24">
        <v>997</v>
      </c>
      <c r="B1003" s="23" t="s">
        <v>2872</v>
      </c>
      <c r="C1003" s="56">
        <v>2170</v>
      </c>
      <c r="D1003" s="25">
        <v>0</v>
      </c>
      <c r="E1003" s="25">
        <v>2170</v>
      </c>
      <c r="F1003" s="23" t="s">
        <v>2766</v>
      </c>
      <c r="G1003" s="22" t="s">
        <v>834</v>
      </c>
      <c r="H1003" s="23" t="s">
        <v>2767</v>
      </c>
      <c r="I1003" s="22" t="s">
        <v>97</v>
      </c>
    </row>
    <row r="1004" spans="1:9" ht="168.75">
      <c r="A1004" s="24">
        <v>998</v>
      </c>
      <c r="B1004" s="23" t="s">
        <v>2873</v>
      </c>
      <c r="C1004" s="56">
        <v>2170</v>
      </c>
      <c r="D1004" s="25">
        <v>0</v>
      </c>
      <c r="E1004" s="25">
        <v>2170</v>
      </c>
      <c r="F1004" s="23" t="s">
        <v>2766</v>
      </c>
      <c r="G1004" s="22" t="s">
        <v>834</v>
      </c>
      <c r="H1004" s="23" t="s">
        <v>2767</v>
      </c>
      <c r="I1004" s="22" t="s">
        <v>97</v>
      </c>
    </row>
    <row r="1005" spans="1:9" ht="168.75">
      <c r="A1005" s="24">
        <v>999</v>
      </c>
      <c r="B1005" s="23" t="s">
        <v>2874</v>
      </c>
      <c r="C1005" s="56">
        <v>2170</v>
      </c>
      <c r="D1005" s="25">
        <v>0</v>
      </c>
      <c r="E1005" s="25">
        <v>2170</v>
      </c>
      <c r="F1005" s="23" t="s">
        <v>2766</v>
      </c>
      <c r="G1005" s="22" t="s">
        <v>834</v>
      </c>
      <c r="H1005" s="23" t="s">
        <v>2767</v>
      </c>
      <c r="I1005" s="22" t="s">
        <v>97</v>
      </c>
    </row>
    <row r="1006" spans="1:9" ht="168.75">
      <c r="A1006" s="24">
        <v>1000</v>
      </c>
      <c r="B1006" s="23" t="s">
        <v>2875</v>
      </c>
      <c r="C1006" s="56">
        <v>2170</v>
      </c>
      <c r="D1006" s="25">
        <v>0</v>
      </c>
      <c r="E1006" s="25">
        <v>2170</v>
      </c>
      <c r="F1006" s="23" t="s">
        <v>2766</v>
      </c>
      <c r="G1006" s="22" t="s">
        <v>834</v>
      </c>
      <c r="H1006" s="23" t="s">
        <v>2767</v>
      </c>
      <c r="I1006" s="22" t="s">
        <v>97</v>
      </c>
    </row>
    <row r="1007" spans="1:9" ht="168.75">
      <c r="A1007" s="24">
        <v>1001</v>
      </c>
      <c r="B1007" s="23" t="s">
        <v>2876</v>
      </c>
      <c r="C1007" s="56">
        <v>2170</v>
      </c>
      <c r="D1007" s="25">
        <v>0</v>
      </c>
      <c r="E1007" s="25">
        <v>2170</v>
      </c>
      <c r="F1007" s="23" t="s">
        <v>2766</v>
      </c>
      <c r="G1007" s="22" t="s">
        <v>834</v>
      </c>
      <c r="H1007" s="23" t="s">
        <v>2767</v>
      </c>
      <c r="I1007" s="22" t="s">
        <v>97</v>
      </c>
    </row>
    <row r="1008" spans="1:9" ht="168.75">
      <c r="A1008" s="24">
        <v>1002</v>
      </c>
      <c r="B1008" s="23" t="s">
        <v>2877</v>
      </c>
      <c r="C1008" s="56">
        <v>2170</v>
      </c>
      <c r="D1008" s="25">
        <v>0</v>
      </c>
      <c r="E1008" s="25">
        <v>2170</v>
      </c>
      <c r="F1008" s="23" t="s">
        <v>2766</v>
      </c>
      <c r="G1008" s="22" t="s">
        <v>834</v>
      </c>
      <c r="H1008" s="23" t="s">
        <v>2767</v>
      </c>
      <c r="I1008" s="22" t="s">
        <v>97</v>
      </c>
    </row>
    <row r="1009" spans="1:9" ht="93.75">
      <c r="A1009" s="24">
        <v>1003</v>
      </c>
      <c r="B1009" s="23" t="s">
        <v>2879</v>
      </c>
      <c r="C1009" s="56">
        <v>708.3</v>
      </c>
      <c r="D1009" s="25">
        <v>0</v>
      </c>
      <c r="E1009" s="25">
        <v>708.3</v>
      </c>
      <c r="F1009" s="23" t="s">
        <v>2880</v>
      </c>
      <c r="G1009" s="22" t="s">
        <v>834</v>
      </c>
      <c r="H1009" s="23" t="s">
        <v>2884</v>
      </c>
      <c r="I1009" s="22" t="s">
        <v>97</v>
      </c>
    </row>
    <row r="1010" spans="1:9" ht="187.5">
      <c r="A1010" s="24">
        <v>1004</v>
      </c>
      <c r="B1010" s="23" t="s">
        <v>2881</v>
      </c>
      <c r="C1010" s="56">
        <v>1117644</v>
      </c>
      <c r="D1010" s="25">
        <v>124182.68</v>
      </c>
      <c r="E1010" s="25">
        <v>993461.32</v>
      </c>
      <c r="F1010" s="23" t="s">
        <v>3058</v>
      </c>
      <c r="G1010" s="22" t="s">
        <v>834</v>
      </c>
      <c r="H1010" s="23" t="s">
        <v>473</v>
      </c>
      <c r="I1010" s="22" t="s">
        <v>97</v>
      </c>
    </row>
    <row r="1011" spans="1:9" ht="93.75">
      <c r="A1011" s="24">
        <v>1005</v>
      </c>
      <c r="B1011" s="23" t="s">
        <v>2882</v>
      </c>
      <c r="C1011" s="56">
        <v>1127707.2</v>
      </c>
      <c r="D1011" s="25">
        <v>0</v>
      </c>
      <c r="E1011" s="25">
        <v>1127707.2</v>
      </c>
      <c r="F1011" s="23" t="s">
        <v>2880</v>
      </c>
      <c r="G1011" s="22" t="s">
        <v>834</v>
      </c>
      <c r="H1011" s="23" t="s">
        <v>2884</v>
      </c>
      <c r="I1011" s="22" t="s">
        <v>97</v>
      </c>
    </row>
    <row r="1012" spans="1:9" ht="93.75">
      <c r="A1012" s="24">
        <v>1006</v>
      </c>
      <c r="B1012" s="23" t="s">
        <v>2883</v>
      </c>
      <c r="C1012" s="56">
        <v>4980</v>
      </c>
      <c r="D1012" s="25">
        <v>0</v>
      </c>
      <c r="E1012" s="25">
        <v>4980</v>
      </c>
      <c r="F1012" s="23" t="s">
        <v>2880</v>
      </c>
      <c r="G1012" s="22" t="s">
        <v>834</v>
      </c>
      <c r="H1012" s="23" t="s">
        <v>2884</v>
      </c>
      <c r="I1012" s="22" t="s">
        <v>97</v>
      </c>
    </row>
    <row r="1013" spans="1:9" ht="187.5">
      <c r="A1013" s="24">
        <v>1007</v>
      </c>
      <c r="B1013" s="23" t="s">
        <v>2885</v>
      </c>
      <c r="C1013" s="56">
        <v>352200</v>
      </c>
      <c r="D1013" s="25">
        <v>39133.32</v>
      </c>
      <c r="E1013" s="25">
        <v>313066.68</v>
      </c>
      <c r="F1013" s="23" t="s">
        <v>3058</v>
      </c>
      <c r="G1013" s="22" t="s">
        <v>834</v>
      </c>
      <c r="H1013" s="23" t="s">
        <v>473</v>
      </c>
      <c r="I1013" s="22" t="s">
        <v>97</v>
      </c>
    </row>
    <row r="1014" spans="1:9" ht="187.5">
      <c r="A1014" s="24">
        <v>1008</v>
      </c>
      <c r="B1014" s="23" t="s">
        <v>2894</v>
      </c>
      <c r="C1014" s="56">
        <v>117400</v>
      </c>
      <c r="D1014" s="25">
        <v>13044.44</v>
      </c>
      <c r="E1014" s="25">
        <v>104355.56</v>
      </c>
      <c r="F1014" s="23" t="s">
        <v>3057</v>
      </c>
      <c r="G1014" s="22" t="s">
        <v>834</v>
      </c>
      <c r="H1014" s="23" t="s">
        <v>473</v>
      </c>
      <c r="I1014" s="22" t="s">
        <v>97</v>
      </c>
    </row>
    <row r="1015" spans="1:9" ht="187.5">
      <c r="A1015" s="24">
        <v>1009</v>
      </c>
      <c r="B1015" s="23" t="s">
        <v>2886</v>
      </c>
      <c r="C1015" s="56">
        <v>117400</v>
      </c>
      <c r="D1015" s="25">
        <v>13044.44</v>
      </c>
      <c r="E1015" s="25">
        <v>104355.56</v>
      </c>
      <c r="F1015" s="23" t="s">
        <v>3057</v>
      </c>
      <c r="G1015" s="22" t="s">
        <v>834</v>
      </c>
      <c r="H1015" s="23" t="s">
        <v>473</v>
      </c>
      <c r="I1015" s="22" t="s">
        <v>97</v>
      </c>
    </row>
    <row r="1016" spans="1:9" ht="187.5">
      <c r="A1016" s="24">
        <v>1010</v>
      </c>
      <c r="B1016" s="23" t="s">
        <v>2887</v>
      </c>
      <c r="C1016" s="56">
        <v>117400</v>
      </c>
      <c r="D1016" s="25">
        <v>13044.44</v>
      </c>
      <c r="E1016" s="25">
        <v>104355.56</v>
      </c>
      <c r="F1016" s="23" t="s">
        <v>3057</v>
      </c>
      <c r="G1016" s="22" t="s">
        <v>834</v>
      </c>
      <c r="H1016" s="23" t="s">
        <v>473</v>
      </c>
      <c r="I1016" s="22" t="s">
        <v>97</v>
      </c>
    </row>
    <row r="1017" spans="1:9" ht="187.5">
      <c r="A1017" s="24">
        <v>1011</v>
      </c>
      <c r="B1017" s="23" t="s">
        <v>2893</v>
      </c>
      <c r="C1017" s="56">
        <v>117400</v>
      </c>
      <c r="D1017" s="25">
        <v>13044.44</v>
      </c>
      <c r="E1017" s="25">
        <v>104355.56</v>
      </c>
      <c r="F1017" s="23" t="s">
        <v>3057</v>
      </c>
      <c r="G1017" s="22" t="s">
        <v>834</v>
      </c>
      <c r="H1017" s="23" t="s">
        <v>473</v>
      </c>
      <c r="I1017" s="22" t="s">
        <v>97</v>
      </c>
    </row>
    <row r="1018" spans="1:9" ht="187.5">
      <c r="A1018" s="24">
        <v>1012</v>
      </c>
      <c r="B1018" s="23" t="s">
        <v>2888</v>
      </c>
      <c r="C1018" s="56">
        <v>117400</v>
      </c>
      <c r="D1018" s="25">
        <v>13044.44</v>
      </c>
      <c r="E1018" s="25">
        <v>104355.56</v>
      </c>
      <c r="F1018" s="23" t="s">
        <v>3057</v>
      </c>
      <c r="G1018" s="22" t="s">
        <v>834</v>
      </c>
      <c r="H1018" s="23" t="s">
        <v>473</v>
      </c>
      <c r="I1018" s="22" t="s">
        <v>97</v>
      </c>
    </row>
    <row r="1019" spans="1:9" ht="187.5">
      <c r="A1019" s="24">
        <v>1013</v>
      </c>
      <c r="B1019" s="23" t="s">
        <v>2889</v>
      </c>
      <c r="C1019" s="56">
        <v>176100</v>
      </c>
      <c r="D1019" s="25">
        <v>19566.68</v>
      </c>
      <c r="E1019" s="25">
        <v>156533.32</v>
      </c>
      <c r="F1019" s="23" t="s">
        <v>3057</v>
      </c>
      <c r="G1019" s="22" t="s">
        <v>834</v>
      </c>
      <c r="H1019" s="23" t="s">
        <v>473</v>
      </c>
      <c r="I1019" s="22" t="s">
        <v>97</v>
      </c>
    </row>
    <row r="1020" spans="1:9" ht="187.5">
      <c r="A1020" s="24">
        <v>1014</v>
      </c>
      <c r="B1020" s="23" t="s">
        <v>2890</v>
      </c>
      <c r="C1020" s="56">
        <v>35220</v>
      </c>
      <c r="D1020" s="25">
        <v>0</v>
      </c>
      <c r="E1020" s="25">
        <v>35220</v>
      </c>
      <c r="F1020" s="23" t="s">
        <v>3057</v>
      </c>
      <c r="G1020" s="22" t="s">
        <v>834</v>
      </c>
      <c r="H1020" s="23" t="s">
        <v>473</v>
      </c>
      <c r="I1020" s="22" t="s">
        <v>97</v>
      </c>
    </row>
    <row r="1021" spans="1:9" ht="187.5">
      <c r="A1021" s="24">
        <v>1015</v>
      </c>
      <c r="B1021" s="23" t="s">
        <v>2891</v>
      </c>
      <c r="C1021" s="56">
        <v>117400</v>
      </c>
      <c r="D1021" s="25">
        <v>13044.44</v>
      </c>
      <c r="E1021" s="25">
        <v>104355.56</v>
      </c>
      <c r="F1021" s="23" t="s">
        <v>3057</v>
      </c>
      <c r="G1021" s="22" t="s">
        <v>834</v>
      </c>
      <c r="H1021" s="23" t="s">
        <v>473</v>
      </c>
      <c r="I1021" s="22" t="s">
        <v>97</v>
      </c>
    </row>
    <row r="1022" spans="1:9" ht="187.5">
      <c r="A1022" s="24">
        <v>1016</v>
      </c>
      <c r="B1022" s="23" t="s">
        <v>2892</v>
      </c>
      <c r="C1022" s="56">
        <v>176100</v>
      </c>
      <c r="D1022" s="25">
        <v>19566.68</v>
      </c>
      <c r="E1022" s="25">
        <v>156533.32</v>
      </c>
      <c r="F1022" s="23" t="s">
        <v>3057</v>
      </c>
      <c r="G1022" s="22" t="s">
        <v>834</v>
      </c>
      <c r="H1022" s="23" t="s">
        <v>473</v>
      </c>
      <c r="I1022" s="22" t="s">
        <v>97</v>
      </c>
    </row>
    <row r="1023" spans="1:9" ht="187.5">
      <c r="A1023" s="24">
        <v>1017</v>
      </c>
      <c r="B1023" s="23" t="s">
        <v>2895</v>
      </c>
      <c r="C1023" s="56">
        <v>176100</v>
      </c>
      <c r="D1023" s="25">
        <v>19566.68</v>
      </c>
      <c r="E1023" s="25">
        <v>156533.32</v>
      </c>
      <c r="F1023" s="23" t="s">
        <v>3057</v>
      </c>
      <c r="G1023" s="22" t="s">
        <v>834</v>
      </c>
      <c r="H1023" s="23" t="s">
        <v>473</v>
      </c>
      <c r="I1023" s="22" t="s">
        <v>97</v>
      </c>
    </row>
    <row r="1024" spans="1:9" ht="187.5">
      <c r="A1024" s="24">
        <v>1018</v>
      </c>
      <c r="B1024" s="23" t="s">
        <v>2896</v>
      </c>
      <c r="C1024" s="56">
        <v>81470.03</v>
      </c>
      <c r="D1024" s="25">
        <v>0</v>
      </c>
      <c r="E1024" s="25">
        <v>81470.03</v>
      </c>
      <c r="F1024" s="23" t="s">
        <v>3057</v>
      </c>
      <c r="G1024" s="22" t="s">
        <v>834</v>
      </c>
      <c r="H1024" s="23" t="s">
        <v>473</v>
      </c>
      <c r="I1024" s="22" t="s">
        <v>97</v>
      </c>
    </row>
    <row r="1025" spans="1:9" ht="150">
      <c r="A1025" s="24">
        <v>1019</v>
      </c>
      <c r="B1025" s="23" t="s">
        <v>2913</v>
      </c>
      <c r="C1025" s="56">
        <v>39996</v>
      </c>
      <c r="D1025" s="25">
        <v>0</v>
      </c>
      <c r="E1025" s="25">
        <f>#N/A</f>
        <v>39996</v>
      </c>
      <c r="F1025" s="23" t="s">
        <v>2914</v>
      </c>
      <c r="G1025" s="22" t="s">
        <v>834</v>
      </c>
      <c r="H1025" s="23" t="s">
        <v>473</v>
      </c>
      <c r="I1025" s="22" t="s">
        <v>97</v>
      </c>
    </row>
    <row r="1026" spans="1:9" ht="150">
      <c r="A1026" s="24">
        <v>1020</v>
      </c>
      <c r="B1026" s="23" t="s">
        <v>2915</v>
      </c>
      <c r="C1026" s="56">
        <v>4600</v>
      </c>
      <c r="D1026" s="25">
        <v>0</v>
      </c>
      <c r="E1026" s="25">
        <f>#N/A</f>
        <v>4600</v>
      </c>
      <c r="F1026" s="23" t="s">
        <v>2914</v>
      </c>
      <c r="G1026" s="22" t="s">
        <v>834</v>
      </c>
      <c r="H1026" s="23" t="s">
        <v>473</v>
      </c>
      <c r="I1026" s="22" t="s">
        <v>97</v>
      </c>
    </row>
    <row r="1027" spans="1:9" ht="150">
      <c r="A1027" s="24">
        <v>1021</v>
      </c>
      <c r="B1027" s="23" t="s">
        <v>2916</v>
      </c>
      <c r="C1027" s="56">
        <v>16750</v>
      </c>
      <c r="D1027" s="25">
        <v>0</v>
      </c>
      <c r="E1027" s="25">
        <f>#N/A</f>
        <v>16750</v>
      </c>
      <c r="F1027" s="23" t="s">
        <v>2914</v>
      </c>
      <c r="G1027" s="22" t="s">
        <v>834</v>
      </c>
      <c r="H1027" s="23" t="s">
        <v>473</v>
      </c>
      <c r="I1027" s="22" t="s">
        <v>97</v>
      </c>
    </row>
    <row r="1028" spans="1:9" ht="150">
      <c r="A1028" s="24">
        <v>1022</v>
      </c>
      <c r="B1028" s="23" t="s">
        <v>2917</v>
      </c>
      <c r="C1028" s="56">
        <v>16750</v>
      </c>
      <c r="D1028" s="25">
        <v>0</v>
      </c>
      <c r="E1028" s="25">
        <f>#N/A</f>
        <v>16750</v>
      </c>
      <c r="F1028" s="23" t="s">
        <v>2914</v>
      </c>
      <c r="G1028" s="22" t="s">
        <v>834</v>
      </c>
      <c r="H1028" s="23" t="s">
        <v>473</v>
      </c>
      <c r="I1028" s="22" t="s">
        <v>97</v>
      </c>
    </row>
    <row r="1029" spans="1:9" ht="150">
      <c r="A1029" s="24">
        <v>1023</v>
      </c>
      <c r="B1029" s="23" t="s">
        <v>2918</v>
      </c>
      <c r="C1029" s="56">
        <v>16750</v>
      </c>
      <c r="D1029" s="25">
        <v>0</v>
      </c>
      <c r="E1029" s="25">
        <f>#N/A</f>
        <v>16750</v>
      </c>
      <c r="F1029" s="23" t="s">
        <v>2914</v>
      </c>
      <c r="G1029" s="22" t="s">
        <v>834</v>
      </c>
      <c r="H1029" s="23" t="s">
        <v>473</v>
      </c>
      <c r="I1029" s="22" t="s">
        <v>97</v>
      </c>
    </row>
    <row r="1030" spans="1:9" ht="150">
      <c r="A1030" s="24">
        <v>1024</v>
      </c>
      <c r="B1030" s="23" t="s">
        <v>2919</v>
      </c>
      <c r="C1030" s="56">
        <v>16750</v>
      </c>
      <c r="D1030" s="25">
        <v>0</v>
      </c>
      <c r="E1030" s="25">
        <f>#N/A</f>
        <v>16750</v>
      </c>
      <c r="F1030" s="23" t="s">
        <v>2914</v>
      </c>
      <c r="G1030" s="22" t="s">
        <v>834</v>
      </c>
      <c r="H1030" s="23" t="s">
        <v>473</v>
      </c>
      <c r="I1030" s="22" t="s">
        <v>97</v>
      </c>
    </row>
    <row r="1031" spans="1:9" ht="93.75">
      <c r="A1031" s="24">
        <v>1025</v>
      </c>
      <c r="B1031" s="23" t="s">
        <v>2949</v>
      </c>
      <c r="C1031" s="56">
        <v>36500</v>
      </c>
      <c r="D1031" s="25">
        <v>0</v>
      </c>
      <c r="E1031" s="25">
        <f>#N/A</f>
        <v>36500</v>
      </c>
      <c r="F1031" s="23" t="s">
        <v>2978</v>
      </c>
      <c r="G1031" s="22" t="s">
        <v>834</v>
      </c>
      <c r="H1031" s="23" t="s">
        <v>2950</v>
      </c>
      <c r="I1031" s="22" t="s">
        <v>97</v>
      </c>
    </row>
    <row r="1032" spans="1:9" ht="93.75">
      <c r="A1032" s="24">
        <v>1026</v>
      </c>
      <c r="B1032" s="107" t="s">
        <v>2951</v>
      </c>
      <c r="C1032" s="56">
        <v>36500</v>
      </c>
      <c r="D1032" s="25">
        <v>0</v>
      </c>
      <c r="E1032" s="25">
        <f>#N/A</f>
        <v>36500</v>
      </c>
      <c r="F1032" s="23" t="s">
        <v>2978</v>
      </c>
      <c r="G1032" s="22" t="s">
        <v>834</v>
      </c>
      <c r="H1032" s="23" t="s">
        <v>2950</v>
      </c>
      <c r="I1032" s="22" t="s">
        <v>97</v>
      </c>
    </row>
    <row r="1033" spans="1:9" ht="93.75">
      <c r="A1033" s="24">
        <v>1027</v>
      </c>
      <c r="B1033" s="84" t="s">
        <v>2952</v>
      </c>
      <c r="C1033" s="56">
        <v>13950</v>
      </c>
      <c r="D1033" s="25">
        <v>0</v>
      </c>
      <c r="E1033" s="25">
        <f>#N/A</f>
        <v>13950</v>
      </c>
      <c r="F1033" s="23" t="s">
        <v>2978</v>
      </c>
      <c r="G1033" s="22" t="s">
        <v>834</v>
      </c>
      <c r="H1033" s="23" t="s">
        <v>2950</v>
      </c>
      <c r="I1033" s="22" t="s">
        <v>97</v>
      </c>
    </row>
    <row r="1034" spans="1:9" ht="93.75">
      <c r="A1034" s="24">
        <v>1028</v>
      </c>
      <c r="B1034" s="84" t="s">
        <v>2953</v>
      </c>
      <c r="C1034" s="56" t="s">
        <v>2954</v>
      </c>
      <c r="D1034" s="25">
        <v>0</v>
      </c>
      <c r="E1034" s="25">
        <v>9300</v>
      </c>
      <c r="F1034" s="23" t="s">
        <v>2978</v>
      </c>
      <c r="G1034" s="22" t="s">
        <v>834</v>
      </c>
      <c r="H1034" s="23" t="s">
        <v>2950</v>
      </c>
      <c r="I1034" s="22" t="s">
        <v>97</v>
      </c>
    </row>
    <row r="1035" spans="1:9" ht="93.75">
      <c r="A1035" s="24">
        <v>1029</v>
      </c>
      <c r="B1035" s="84" t="s">
        <v>2955</v>
      </c>
      <c r="C1035" s="56">
        <v>8400</v>
      </c>
      <c r="D1035" s="25">
        <v>0</v>
      </c>
      <c r="E1035" s="25">
        <v>8400</v>
      </c>
      <c r="F1035" s="23" t="s">
        <v>2978</v>
      </c>
      <c r="G1035" s="22" t="s">
        <v>834</v>
      </c>
      <c r="H1035" s="23" t="s">
        <v>2950</v>
      </c>
      <c r="I1035" s="22" t="s">
        <v>97</v>
      </c>
    </row>
    <row r="1036" spans="1:9" ht="93.75">
      <c r="A1036" s="24">
        <v>1030</v>
      </c>
      <c r="B1036" s="84" t="s">
        <v>2956</v>
      </c>
      <c r="C1036" s="56">
        <v>2094</v>
      </c>
      <c r="D1036" s="25">
        <v>0</v>
      </c>
      <c r="E1036" s="25">
        <v>2094</v>
      </c>
      <c r="F1036" s="23" t="s">
        <v>2978</v>
      </c>
      <c r="G1036" s="22" t="s">
        <v>834</v>
      </c>
      <c r="H1036" s="23" t="s">
        <v>2950</v>
      </c>
      <c r="I1036" s="22" t="s">
        <v>97</v>
      </c>
    </row>
    <row r="1037" spans="1:9" ht="93.75">
      <c r="A1037" s="24">
        <v>1031</v>
      </c>
      <c r="B1037" s="84" t="s">
        <v>2957</v>
      </c>
      <c r="C1037" s="56">
        <v>7572</v>
      </c>
      <c r="D1037" s="25">
        <v>0</v>
      </c>
      <c r="E1037" s="25">
        <v>7572</v>
      </c>
      <c r="F1037" s="23" t="s">
        <v>2978</v>
      </c>
      <c r="G1037" s="22" t="s">
        <v>834</v>
      </c>
      <c r="H1037" s="23" t="s">
        <v>2950</v>
      </c>
      <c r="I1037" s="22" t="s">
        <v>97</v>
      </c>
    </row>
    <row r="1038" spans="1:9" ht="93.75">
      <c r="A1038" s="24">
        <v>1032</v>
      </c>
      <c r="B1038" s="84" t="s">
        <v>2958</v>
      </c>
      <c r="C1038" s="56">
        <v>7572</v>
      </c>
      <c r="D1038" s="25">
        <v>0</v>
      </c>
      <c r="E1038" s="25">
        <v>7572</v>
      </c>
      <c r="F1038" s="23" t="s">
        <v>2978</v>
      </c>
      <c r="G1038" s="22" t="s">
        <v>834</v>
      </c>
      <c r="H1038" s="23" t="s">
        <v>2950</v>
      </c>
      <c r="I1038" s="22" t="s">
        <v>97</v>
      </c>
    </row>
    <row r="1039" spans="1:9" ht="93.75">
      <c r="A1039" s="24">
        <v>1033</v>
      </c>
      <c r="B1039" s="84" t="s">
        <v>2959</v>
      </c>
      <c r="C1039" s="56">
        <v>96500</v>
      </c>
      <c r="D1039" s="25">
        <v>0</v>
      </c>
      <c r="E1039" s="25">
        <v>96500</v>
      </c>
      <c r="F1039" s="23" t="s">
        <v>2978</v>
      </c>
      <c r="G1039" s="22" t="s">
        <v>834</v>
      </c>
      <c r="H1039" s="23" t="s">
        <v>2950</v>
      </c>
      <c r="I1039" s="22" t="s">
        <v>97</v>
      </c>
    </row>
    <row r="1040" spans="1:9" ht="243.75">
      <c r="A1040" s="24">
        <v>1034</v>
      </c>
      <c r="B1040" s="84" t="s">
        <v>2971</v>
      </c>
      <c r="C1040" s="56">
        <v>201425</v>
      </c>
      <c r="D1040" s="25">
        <v>0</v>
      </c>
      <c r="E1040" s="25">
        <f>SUM(C1040-D1040)</f>
        <v>201425</v>
      </c>
      <c r="F1040" s="23" t="s">
        <v>2979</v>
      </c>
      <c r="G1040" s="22" t="s">
        <v>834</v>
      </c>
      <c r="H1040" s="23" t="s">
        <v>473</v>
      </c>
      <c r="I1040" s="22" t="s">
        <v>97</v>
      </c>
    </row>
    <row r="1041" spans="1:9" ht="187.5">
      <c r="A1041" s="24">
        <v>1035</v>
      </c>
      <c r="B1041" s="84" t="s">
        <v>2972</v>
      </c>
      <c r="C1041" s="56">
        <v>55000</v>
      </c>
      <c r="D1041" s="25">
        <v>55000</v>
      </c>
      <c r="E1041" s="25">
        <f>#N/A</f>
        <v>0</v>
      </c>
      <c r="F1041" s="23" t="s">
        <v>3059</v>
      </c>
      <c r="G1041" s="22" t="s">
        <v>834</v>
      </c>
      <c r="H1041" s="23" t="s">
        <v>473</v>
      </c>
      <c r="I1041" s="22" t="s">
        <v>97</v>
      </c>
    </row>
    <row r="1042" spans="1:9" ht="187.5">
      <c r="A1042" s="24">
        <v>1036</v>
      </c>
      <c r="B1042" s="84" t="s">
        <v>2973</v>
      </c>
      <c r="C1042" s="56">
        <v>55000</v>
      </c>
      <c r="D1042" s="25">
        <v>55000</v>
      </c>
      <c r="E1042" s="25">
        <f>#N/A</f>
        <v>0</v>
      </c>
      <c r="F1042" s="23" t="s">
        <v>3059</v>
      </c>
      <c r="G1042" s="22" t="s">
        <v>834</v>
      </c>
      <c r="H1042" s="23" t="s">
        <v>473</v>
      </c>
      <c r="I1042" s="22" t="s">
        <v>97</v>
      </c>
    </row>
    <row r="1043" spans="1:9" ht="187.5">
      <c r="A1043" s="24">
        <v>1037</v>
      </c>
      <c r="B1043" s="84" t="s">
        <v>2974</v>
      </c>
      <c r="C1043" s="56">
        <v>55000</v>
      </c>
      <c r="D1043" s="25">
        <v>55000</v>
      </c>
      <c r="E1043" s="25">
        <f>#N/A</f>
        <v>0</v>
      </c>
      <c r="F1043" s="23" t="s">
        <v>3059</v>
      </c>
      <c r="G1043" s="22" t="s">
        <v>834</v>
      </c>
      <c r="H1043" s="23" t="s">
        <v>473</v>
      </c>
      <c r="I1043" s="22" t="s">
        <v>97</v>
      </c>
    </row>
    <row r="1044" spans="1:9" ht="187.5">
      <c r="A1044" s="24">
        <v>1038</v>
      </c>
      <c r="B1044" s="84" t="s">
        <v>2975</v>
      </c>
      <c r="C1044" s="56">
        <v>55000</v>
      </c>
      <c r="D1044" s="25">
        <v>55000</v>
      </c>
      <c r="E1044" s="25">
        <f>#N/A</f>
        <v>0</v>
      </c>
      <c r="F1044" s="23" t="s">
        <v>3059</v>
      </c>
      <c r="G1044" s="22" t="s">
        <v>834</v>
      </c>
      <c r="H1044" s="23" t="s">
        <v>473</v>
      </c>
      <c r="I1044" s="22" t="s">
        <v>97</v>
      </c>
    </row>
    <row r="1045" spans="1:9" ht="93.75">
      <c r="A1045" s="24">
        <v>1039</v>
      </c>
      <c r="B1045" s="84" t="s">
        <v>2976</v>
      </c>
      <c r="C1045" s="56">
        <v>43490</v>
      </c>
      <c r="D1045" s="25">
        <v>0</v>
      </c>
      <c r="E1045" s="25">
        <f>#N/A</f>
        <v>43490</v>
      </c>
      <c r="F1045" s="23" t="s">
        <v>2977</v>
      </c>
      <c r="G1045" s="22" t="s">
        <v>834</v>
      </c>
      <c r="H1045" s="23" t="s">
        <v>2981</v>
      </c>
      <c r="I1045" s="22" t="s">
        <v>97</v>
      </c>
    </row>
    <row r="1046" spans="1:9" ht="206.25">
      <c r="A1046" s="24">
        <v>1040</v>
      </c>
      <c r="B1046" s="84" t="s">
        <v>2980</v>
      </c>
      <c r="C1046" s="56">
        <v>25500</v>
      </c>
      <c r="D1046" s="25">
        <v>0</v>
      </c>
      <c r="E1046" s="25">
        <f>#N/A</f>
        <v>25500</v>
      </c>
      <c r="F1046" s="23" t="s">
        <v>3042</v>
      </c>
      <c r="G1046" s="22" t="s">
        <v>834</v>
      </c>
      <c r="H1046" s="64" t="s">
        <v>2981</v>
      </c>
      <c r="I1046" s="22" t="s">
        <v>97</v>
      </c>
    </row>
    <row r="1047" spans="1:9" ht="93.75">
      <c r="A1047" s="90">
        <v>1041</v>
      </c>
      <c r="B1047" s="111" t="s">
        <v>3035</v>
      </c>
      <c r="C1047" s="92">
        <v>1350</v>
      </c>
      <c r="D1047" s="95">
        <v>0</v>
      </c>
      <c r="E1047" s="95">
        <f>#N/A</f>
        <v>1350</v>
      </c>
      <c r="F1047" s="94" t="s">
        <v>3034</v>
      </c>
      <c r="G1047" s="109" t="s">
        <v>2758</v>
      </c>
      <c r="H1047" s="94" t="s">
        <v>2981</v>
      </c>
      <c r="I1047" s="109" t="s">
        <v>97</v>
      </c>
    </row>
    <row r="1048" spans="1:9" ht="93.75">
      <c r="A1048" s="90">
        <v>1042</v>
      </c>
      <c r="B1048" s="111" t="s">
        <v>3036</v>
      </c>
      <c r="C1048" s="92">
        <v>520</v>
      </c>
      <c r="D1048" s="95">
        <v>0</v>
      </c>
      <c r="E1048" s="95">
        <f>SUM(C1048-D1048)</f>
        <v>520</v>
      </c>
      <c r="F1048" s="94" t="s">
        <v>3034</v>
      </c>
      <c r="G1048" s="109" t="s">
        <v>2758</v>
      </c>
      <c r="H1048" s="94" t="s">
        <v>2981</v>
      </c>
      <c r="I1048" s="109" t="s">
        <v>97</v>
      </c>
    </row>
    <row r="1049" spans="1:9" ht="93.75">
      <c r="A1049" s="90">
        <v>1043</v>
      </c>
      <c r="B1049" s="111" t="s">
        <v>3039</v>
      </c>
      <c r="C1049" s="92">
        <v>6108</v>
      </c>
      <c r="D1049" s="95">
        <v>0</v>
      </c>
      <c r="E1049" s="95">
        <f>SUM(C1049-D1049)</f>
        <v>6108</v>
      </c>
      <c r="F1049" s="94" t="s">
        <v>3040</v>
      </c>
      <c r="G1049" s="109" t="s">
        <v>2758</v>
      </c>
      <c r="H1049" s="94" t="s">
        <v>2981</v>
      </c>
      <c r="I1049" s="109" t="s">
        <v>97</v>
      </c>
    </row>
    <row r="1050" spans="1:9" ht="93.75">
      <c r="A1050" s="90">
        <v>1044</v>
      </c>
      <c r="B1050" s="111" t="s">
        <v>3041</v>
      </c>
      <c r="C1050" s="92">
        <v>10499</v>
      </c>
      <c r="D1050" s="95">
        <v>0</v>
      </c>
      <c r="E1050" s="95">
        <f>SUM(C1050-D1050)</f>
        <v>10499</v>
      </c>
      <c r="F1050" s="94" t="s">
        <v>3040</v>
      </c>
      <c r="G1050" s="109" t="s">
        <v>2758</v>
      </c>
      <c r="H1050" s="94" t="s">
        <v>2981</v>
      </c>
      <c r="I1050" s="109" t="s">
        <v>97</v>
      </c>
    </row>
    <row r="1051" spans="1:9" ht="93.75">
      <c r="A1051" s="24">
        <v>1045</v>
      </c>
      <c r="B1051" s="84" t="s">
        <v>3023</v>
      </c>
      <c r="C1051" s="56">
        <v>1500</v>
      </c>
      <c r="D1051" s="25">
        <v>0</v>
      </c>
      <c r="E1051" s="25">
        <f>#N/A</f>
        <v>1500</v>
      </c>
      <c r="F1051" s="23" t="s">
        <v>3031</v>
      </c>
      <c r="G1051" s="22" t="s">
        <v>834</v>
      </c>
      <c r="H1051" s="23" t="s">
        <v>2950</v>
      </c>
      <c r="I1051" s="22" t="s">
        <v>97</v>
      </c>
    </row>
    <row r="1052" spans="1:9" ht="93.75">
      <c r="A1052" s="24">
        <v>1046</v>
      </c>
      <c r="B1052" s="84" t="s">
        <v>3024</v>
      </c>
      <c r="C1052" s="56">
        <v>7380</v>
      </c>
      <c r="D1052" s="25">
        <v>0</v>
      </c>
      <c r="E1052" s="25">
        <f>#N/A</f>
        <v>7380</v>
      </c>
      <c r="F1052" s="23" t="s">
        <v>3031</v>
      </c>
      <c r="G1052" s="22" t="s">
        <v>834</v>
      </c>
      <c r="H1052" s="23" t="s">
        <v>2950</v>
      </c>
      <c r="I1052" s="22" t="s">
        <v>97</v>
      </c>
    </row>
    <row r="1053" spans="1:9" ht="187.5">
      <c r="A1053" s="24">
        <v>1047</v>
      </c>
      <c r="B1053" s="84" t="s">
        <v>2986</v>
      </c>
      <c r="C1053" s="56">
        <v>145454.55</v>
      </c>
      <c r="D1053" s="25">
        <v>0</v>
      </c>
      <c r="E1053" s="25">
        <v>145454.55</v>
      </c>
      <c r="F1053" s="23" t="s">
        <v>3030</v>
      </c>
      <c r="G1053" s="22" t="s">
        <v>834</v>
      </c>
      <c r="H1053" s="23" t="s">
        <v>473</v>
      </c>
      <c r="I1053" s="22" t="s">
        <v>97</v>
      </c>
    </row>
    <row r="1054" spans="1:9" ht="187.5">
      <c r="A1054" s="24">
        <v>1048</v>
      </c>
      <c r="B1054" s="84" t="s">
        <v>2988</v>
      </c>
      <c r="C1054" s="56">
        <v>144696.97</v>
      </c>
      <c r="D1054" s="25">
        <v>0</v>
      </c>
      <c r="E1054" s="25">
        <v>144696.97</v>
      </c>
      <c r="F1054" s="23" t="s">
        <v>3030</v>
      </c>
      <c r="G1054" s="22" t="s">
        <v>834</v>
      </c>
      <c r="H1054" s="23" t="s">
        <v>473</v>
      </c>
      <c r="I1054" s="22" t="s">
        <v>97</v>
      </c>
    </row>
    <row r="1055" spans="1:9" ht="187.5">
      <c r="A1055" s="24">
        <v>1049</v>
      </c>
      <c r="B1055" s="84" t="s">
        <v>2992</v>
      </c>
      <c r="C1055" s="56">
        <v>66666.67</v>
      </c>
      <c r="D1055" s="25">
        <v>0</v>
      </c>
      <c r="E1055" s="25">
        <v>66666.67</v>
      </c>
      <c r="F1055" s="23" t="s">
        <v>3030</v>
      </c>
      <c r="G1055" s="22" t="s">
        <v>834</v>
      </c>
      <c r="H1055" s="23" t="s">
        <v>473</v>
      </c>
      <c r="I1055" s="22" t="s">
        <v>97</v>
      </c>
    </row>
    <row r="1056" spans="1:9" ht="187.5">
      <c r="A1056" s="24">
        <v>1050</v>
      </c>
      <c r="B1056" s="84" t="s">
        <v>2987</v>
      </c>
      <c r="C1056" s="56">
        <v>121969.7</v>
      </c>
      <c r="D1056" s="25">
        <v>0</v>
      </c>
      <c r="E1056" s="25">
        <v>121969.7</v>
      </c>
      <c r="F1056" s="23" t="s">
        <v>3030</v>
      </c>
      <c r="G1056" s="22" t="s">
        <v>834</v>
      </c>
      <c r="H1056" s="23" t="s">
        <v>473</v>
      </c>
      <c r="I1056" s="22" t="s">
        <v>97</v>
      </c>
    </row>
    <row r="1057" spans="1:9" ht="187.5">
      <c r="A1057" s="24">
        <v>1051</v>
      </c>
      <c r="B1057" s="84" t="s">
        <v>2985</v>
      </c>
      <c r="C1057" s="56">
        <v>100757.58</v>
      </c>
      <c r="D1057" s="25">
        <v>0</v>
      </c>
      <c r="E1057" s="25">
        <v>100757.58</v>
      </c>
      <c r="F1057" s="23" t="s">
        <v>3030</v>
      </c>
      <c r="G1057" s="22" t="s">
        <v>834</v>
      </c>
      <c r="H1057" s="23" t="s">
        <v>473</v>
      </c>
      <c r="I1057" s="22" t="s">
        <v>97</v>
      </c>
    </row>
    <row r="1058" spans="1:9" ht="187.5">
      <c r="A1058" s="24">
        <v>1052</v>
      </c>
      <c r="B1058" s="84" t="s">
        <v>2991</v>
      </c>
      <c r="C1058" s="56">
        <v>142424.24</v>
      </c>
      <c r="D1058" s="25">
        <v>0</v>
      </c>
      <c r="E1058" s="25">
        <v>142424.24</v>
      </c>
      <c r="F1058" s="23" t="s">
        <v>3030</v>
      </c>
      <c r="G1058" s="22" t="s">
        <v>834</v>
      </c>
      <c r="H1058" s="23" t="s">
        <v>473</v>
      </c>
      <c r="I1058" s="22" t="s">
        <v>97</v>
      </c>
    </row>
    <row r="1059" spans="1:9" ht="187.5">
      <c r="A1059" s="24">
        <v>1053</v>
      </c>
      <c r="B1059" s="84" t="s">
        <v>2989</v>
      </c>
      <c r="C1059" s="56">
        <v>78030.29</v>
      </c>
      <c r="D1059" s="25">
        <v>0</v>
      </c>
      <c r="E1059" s="25">
        <v>78030.29</v>
      </c>
      <c r="F1059" s="23" t="s">
        <v>3030</v>
      </c>
      <c r="G1059" s="22" t="s">
        <v>834</v>
      </c>
      <c r="H1059" s="23" t="s">
        <v>473</v>
      </c>
      <c r="I1059" s="22" t="s">
        <v>97</v>
      </c>
    </row>
    <row r="1060" spans="1:9" ht="93.75">
      <c r="A1060" s="24">
        <v>1054</v>
      </c>
      <c r="B1060" s="84" t="s">
        <v>3025</v>
      </c>
      <c r="C1060" s="56">
        <v>53118</v>
      </c>
      <c r="D1060" s="25">
        <v>0</v>
      </c>
      <c r="E1060" s="25"/>
      <c r="F1060" s="23" t="s">
        <v>3031</v>
      </c>
      <c r="G1060" s="22" t="s">
        <v>834</v>
      </c>
      <c r="H1060" s="23" t="s">
        <v>2950</v>
      </c>
      <c r="I1060" s="22" t="s">
        <v>97</v>
      </c>
    </row>
    <row r="1061" spans="1:9" ht="187.5">
      <c r="A1061" s="24">
        <v>1055</v>
      </c>
      <c r="B1061" s="84" t="s">
        <v>3006</v>
      </c>
      <c r="C1061" s="56">
        <v>15000</v>
      </c>
      <c r="D1061" s="25">
        <v>0</v>
      </c>
      <c r="E1061" s="25">
        <v>15000</v>
      </c>
      <c r="F1061" s="23" t="s">
        <v>3030</v>
      </c>
      <c r="G1061" s="22" t="s">
        <v>834</v>
      </c>
      <c r="H1061" s="23" t="s">
        <v>473</v>
      </c>
      <c r="I1061" s="22" t="s">
        <v>97</v>
      </c>
    </row>
    <row r="1062" spans="1:9" ht="187.5">
      <c r="A1062" s="24">
        <v>1056</v>
      </c>
      <c r="B1062" s="84" t="s">
        <v>3007</v>
      </c>
      <c r="C1062" s="56">
        <v>15000</v>
      </c>
      <c r="D1062" s="25">
        <v>0</v>
      </c>
      <c r="E1062" s="25">
        <v>15000</v>
      </c>
      <c r="F1062" s="23" t="s">
        <v>3030</v>
      </c>
      <c r="G1062" s="22" t="s">
        <v>834</v>
      </c>
      <c r="H1062" s="23" t="s">
        <v>473</v>
      </c>
      <c r="I1062" s="22" t="s">
        <v>97</v>
      </c>
    </row>
    <row r="1063" spans="1:9" ht="187.5">
      <c r="A1063" s="24">
        <v>1057</v>
      </c>
      <c r="B1063" s="84" t="s">
        <v>3008</v>
      </c>
      <c r="C1063" s="56">
        <v>15000</v>
      </c>
      <c r="D1063" s="25">
        <v>0</v>
      </c>
      <c r="E1063" s="25">
        <v>15000</v>
      </c>
      <c r="F1063" s="23" t="s">
        <v>3030</v>
      </c>
      <c r="G1063" s="22" t="s">
        <v>834</v>
      </c>
      <c r="H1063" s="23" t="s">
        <v>473</v>
      </c>
      <c r="I1063" s="22" t="s">
        <v>97</v>
      </c>
    </row>
    <row r="1064" spans="1:9" ht="187.5">
      <c r="A1064" s="24">
        <v>1058</v>
      </c>
      <c r="B1064" s="84" t="s">
        <v>3009</v>
      </c>
      <c r="C1064" s="56">
        <v>15000</v>
      </c>
      <c r="D1064" s="25">
        <v>0</v>
      </c>
      <c r="E1064" s="25">
        <v>15000</v>
      </c>
      <c r="F1064" s="23" t="s">
        <v>3030</v>
      </c>
      <c r="G1064" s="22" t="s">
        <v>834</v>
      </c>
      <c r="H1064" s="23" t="s">
        <v>473</v>
      </c>
      <c r="I1064" s="22" t="s">
        <v>97</v>
      </c>
    </row>
    <row r="1065" spans="1:9" ht="187.5">
      <c r="A1065" s="24">
        <v>1059</v>
      </c>
      <c r="B1065" s="84" t="s">
        <v>3029</v>
      </c>
      <c r="C1065" s="56">
        <v>270000</v>
      </c>
      <c r="D1065" s="25">
        <v>0</v>
      </c>
      <c r="E1065" s="25">
        <v>270000</v>
      </c>
      <c r="F1065" s="23" t="s">
        <v>3030</v>
      </c>
      <c r="G1065" s="22" t="s">
        <v>834</v>
      </c>
      <c r="H1065" s="23" t="s">
        <v>473</v>
      </c>
      <c r="I1065" s="22" t="s">
        <v>97</v>
      </c>
    </row>
    <row r="1066" spans="1:9" ht="187.5">
      <c r="A1066" s="24">
        <v>1060</v>
      </c>
      <c r="B1066" s="84" t="s">
        <v>2997</v>
      </c>
      <c r="C1066" s="56">
        <v>15000</v>
      </c>
      <c r="D1066" s="25">
        <v>0</v>
      </c>
      <c r="E1066" s="25">
        <v>15000</v>
      </c>
      <c r="F1066" s="23" t="s">
        <v>3030</v>
      </c>
      <c r="G1066" s="22" t="s">
        <v>834</v>
      </c>
      <c r="H1066" s="23" t="s">
        <v>473</v>
      </c>
      <c r="I1066" s="22" t="s">
        <v>97</v>
      </c>
    </row>
    <row r="1067" spans="1:9" ht="187.5">
      <c r="A1067" s="24">
        <v>1061</v>
      </c>
      <c r="B1067" s="84" t="s">
        <v>2998</v>
      </c>
      <c r="C1067" s="56">
        <v>15000</v>
      </c>
      <c r="D1067" s="25">
        <v>0</v>
      </c>
      <c r="E1067" s="25">
        <v>15000</v>
      </c>
      <c r="F1067" s="23" t="s">
        <v>3030</v>
      </c>
      <c r="G1067" s="22" t="s">
        <v>834</v>
      </c>
      <c r="H1067" s="23" t="s">
        <v>473</v>
      </c>
      <c r="I1067" s="22" t="s">
        <v>97</v>
      </c>
    </row>
    <row r="1068" spans="1:9" ht="187.5">
      <c r="A1068" s="24">
        <v>1062</v>
      </c>
      <c r="B1068" s="84" t="s">
        <v>2999</v>
      </c>
      <c r="C1068" s="56">
        <v>15000</v>
      </c>
      <c r="D1068" s="25">
        <v>0</v>
      </c>
      <c r="E1068" s="25">
        <v>15000</v>
      </c>
      <c r="F1068" s="23" t="s">
        <v>3030</v>
      </c>
      <c r="G1068" s="22" t="s">
        <v>834</v>
      </c>
      <c r="H1068" s="23" t="s">
        <v>473</v>
      </c>
      <c r="I1068" s="22" t="s">
        <v>97</v>
      </c>
    </row>
    <row r="1069" spans="1:9" ht="187.5">
      <c r="A1069" s="24">
        <v>1063</v>
      </c>
      <c r="B1069" s="84" t="s">
        <v>3000</v>
      </c>
      <c r="C1069" s="56">
        <v>15000</v>
      </c>
      <c r="D1069" s="25">
        <v>0</v>
      </c>
      <c r="E1069" s="25">
        <v>15000</v>
      </c>
      <c r="F1069" s="23" t="s">
        <v>3030</v>
      </c>
      <c r="G1069" s="22" t="s">
        <v>834</v>
      </c>
      <c r="H1069" s="23" t="s">
        <v>473</v>
      </c>
      <c r="I1069" s="22" t="s">
        <v>97</v>
      </c>
    </row>
    <row r="1070" spans="1:9" ht="187.5">
      <c r="A1070" s="24">
        <v>1064</v>
      </c>
      <c r="B1070" s="84" t="s">
        <v>2993</v>
      </c>
      <c r="C1070" s="56">
        <v>15000</v>
      </c>
      <c r="D1070" s="25">
        <v>0</v>
      </c>
      <c r="E1070" s="25">
        <v>15000</v>
      </c>
      <c r="F1070" s="23" t="s">
        <v>3030</v>
      </c>
      <c r="G1070" s="22" t="s">
        <v>834</v>
      </c>
      <c r="H1070" s="23" t="s">
        <v>473</v>
      </c>
      <c r="I1070" s="22" t="s">
        <v>97</v>
      </c>
    </row>
    <row r="1071" spans="1:9" ht="187.5">
      <c r="A1071" s="24">
        <v>1065</v>
      </c>
      <c r="B1071" s="84" t="s">
        <v>2994</v>
      </c>
      <c r="C1071" s="56">
        <v>15000</v>
      </c>
      <c r="D1071" s="25">
        <v>0</v>
      </c>
      <c r="E1071" s="25">
        <v>15000</v>
      </c>
      <c r="F1071" s="23" t="s">
        <v>3030</v>
      </c>
      <c r="G1071" s="22" t="s">
        <v>834</v>
      </c>
      <c r="H1071" s="23" t="s">
        <v>473</v>
      </c>
      <c r="I1071" s="22" t="s">
        <v>97</v>
      </c>
    </row>
    <row r="1072" spans="1:9" ht="187.5">
      <c r="A1072" s="24">
        <v>1066</v>
      </c>
      <c r="B1072" s="84" t="s">
        <v>2995</v>
      </c>
      <c r="C1072" s="56">
        <v>15000</v>
      </c>
      <c r="D1072" s="25">
        <v>0</v>
      </c>
      <c r="E1072" s="25">
        <v>15000</v>
      </c>
      <c r="F1072" s="23" t="s">
        <v>3030</v>
      </c>
      <c r="G1072" s="22" t="s">
        <v>834</v>
      </c>
      <c r="H1072" s="23" t="s">
        <v>473</v>
      </c>
      <c r="I1072" s="22" t="s">
        <v>97</v>
      </c>
    </row>
    <row r="1073" spans="1:9" ht="187.5">
      <c r="A1073" s="24">
        <v>1067</v>
      </c>
      <c r="B1073" s="84" t="s">
        <v>2996</v>
      </c>
      <c r="C1073" s="56">
        <v>15000</v>
      </c>
      <c r="D1073" s="25">
        <v>0</v>
      </c>
      <c r="E1073" s="25">
        <v>15000</v>
      </c>
      <c r="F1073" s="23" t="s">
        <v>3030</v>
      </c>
      <c r="G1073" s="22" t="s">
        <v>834</v>
      </c>
      <c r="H1073" s="23" t="s">
        <v>473</v>
      </c>
      <c r="I1073" s="22" t="s">
        <v>97</v>
      </c>
    </row>
    <row r="1074" spans="1:9" ht="93.75">
      <c r="A1074" s="24">
        <v>1068</v>
      </c>
      <c r="B1074" s="84" t="s">
        <v>3026</v>
      </c>
      <c r="C1074" s="56">
        <v>96300</v>
      </c>
      <c r="D1074" s="25">
        <v>0</v>
      </c>
      <c r="E1074" s="25">
        <v>96300</v>
      </c>
      <c r="F1074" s="23" t="s">
        <v>3033</v>
      </c>
      <c r="G1074" s="22" t="s">
        <v>834</v>
      </c>
      <c r="H1074" s="23" t="s">
        <v>2950</v>
      </c>
      <c r="I1074" s="22" t="s">
        <v>97</v>
      </c>
    </row>
    <row r="1075" spans="1:9" ht="187.5">
      <c r="A1075" s="24">
        <v>1069</v>
      </c>
      <c r="B1075" s="84" t="s">
        <v>3011</v>
      </c>
      <c r="C1075" s="56">
        <v>12857.16</v>
      </c>
      <c r="D1075" s="25">
        <v>0</v>
      </c>
      <c r="E1075" s="25">
        <v>12857.16</v>
      </c>
      <c r="F1075" s="23" t="s">
        <v>3030</v>
      </c>
      <c r="G1075" s="22" t="s">
        <v>834</v>
      </c>
      <c r="H1075" s="23" t="s">
        <v>473</v>
      </c>
      <c r="I1075" s="22" t="s">
        <v>97</v>
      </c>
    </row>
    <row r="1076" spans="1:9" ht="187.5">
      <c r="A1076" s="24">
        <v>1070</v>
      </c>
      <c r="B1076" s="84" t="s">
        <v>3011</v>
      </c>
      <c r="C1076" s="56">
        <v>2142.84</v>
      </c>
      <c r="D1076" s="25">
        <v>0</v>
      </c>
      <c r="E1076" s="25">
        <v>2142.84</v>
      </c>
      <c r="F1076" s="23" t="s">
        <v>3030</v>
      </c>
      <c r="G1076" s="22" t="s">
        <v>834</v>
      </c>
      <c r="H1076" s="23" t="s">
        <v>473</v>
      </c>
      <c r="I1076" s="22" t="s">
        <v>97</v>
      </c>
    </row>
    <row r="1077" spans="1:9" ht="187.5">
      <c r="A1077" s="24">
        <v>1071</v>
      </c>
      <c r="B1077" s="84" t="s">
        <v>3010</v>
      </c>
      <c r="C1077" s="56">
        <v>101120</v>
      </c>
      <c r="D1077" s="25">
        <v>0</v>
      </c>
      <c r="E1077" s="25">
        <v>101120</v>
      </c>
      <c r="F1077" s="23" t="s">
        <v>3030</v>
      </c>
      <c r="G1077" s="22" t="s">
        <v>834</v>
      </c>
      <c r="H1077" s="23" t="s">
        <v>473</v>
      </c>
      <c r="I1077" s="22" t="s">
        <v>97</v>
      </c>
    </row>
    <row r="1078" spans="1:9" ht="93.75">
      <c r="A1078" s="24">
        <v>1072</v>
      </c>
      <c r="B1078" s="84" t="s">
        <v>3027</v>
      </c>
      <c r="C1078" s="56">
        <v>18000</v>
      </c>
      <c r="D1078" s="25">
        <v>0</v>
      </c>
      <c r="E1078" s="25">
        <v>18000</v>
      </c>
      <c r="F1078" s="23" t="s">
        <v>3031</v>
      </c>
      <c r="G1078" s="22" t="s">
        <v>834</v>
      </c>
      <c r="H1078" s="23" t="s">
        <v>2950</v>
      </c>
      <c r="I1078" s="22" t="s">
        <v>97</v>
      </c>
    </row>
    <row r="1079" spans="1:9" ht="187.5">
      <c r="A1079" s="24">
        <v>1073</v>
      </c>
      <c r="B1079" s="84" t="s">
        <v>3018</v>
      </c>
      <c r="C1079" s="56">
        <v>50000</v>
      </c>
      <c r="D1079" s="25">
        <v>0</v>
      </c>
      <c r="E1079" s="25">
        <v>50000</v>
      </c>
      <c r="F1079" s="23" t="s">
        <v>3030</v>
      </c>
      <c r="G1079" s="22" t="s">
        <v>834</v>
      </c>
      <c r="H1079" s="23" t="s">
        <v>473</v>
      </c>
      <c r="I1079" s="22" t="s">
        <v>97</v>
      </c>
    </row>
    <row r="1080" spans="1:9" s="68" customFormat="1" ht="93.75">
      <c r="A1080" s="63">
        <v>1074</v>
      </c>
      <c r="B1080" s="114" t="s">
        <v>3028</v>
      </c>
      <c r="C1080" s="65">
        <v>42300</v>
      </c>
      <c r="D1080" s="66">
        <v>0</v>
      </c>
      <c r="E1080" s="66">
        <v>42300</v>
      </c>
      <c r="F1080" s="64" t="s">
        <v>3032</v>
      </c>
      <c r="G1080" s="115" t="s">
        <v>834</v>
      </c>
      <c r="H1080" s="64" t="s">
        <v>2950</v>
      </c>
      <c r="I1080" s="115" t="s">
        <v>97</v>
      </c>
    </row>
    <row r="1081" spans="1:9" ht="93.75">
      <c r="A1081" s="24">
        <v>1075</v>
      </c>
      <c r="B1081" s="84" t="s">
        <v>2983</v>
      </c>
      <c r="C1081" s="56">
        <v>149950</v>
      </c>
      <c r="D1081" s="25">
        <v>25824.86</v>
      </c>
      <c r="E1081" s="25">
        <v>124125.14</v>
      </c>
      <c r="F1081" s="23" t="s">
        <v>2982</v>
      </c>
      <c r="G1081" s="22" t="s">
        <v>834</v>
      </c>
      <c r="H1081" s="23" t="s">
        <v>473</v>
      </c>
      <c r="I1081" s="22" t="s">
        <v>97</v>
      </c>
    </row>
    <row r="1082" spans="1:9" ht="93.75">
      <c r="A1082" s="24">
        <v>1076</v>
      </c>
      <c r="B1082" s="84" t="s">
        <v>2984</v>
      </c>
      <c r="C1082" s="56">
        <v>149950</v>
      </c>
      <c r="D1082" s="25">
        <v>25824.86</v>
      </c>
      <c r="E1082" s="25">
        <v>124125.14</v>
      </c>
      <c r="F1082" s="23" t="s">
        <v>2982</v>
      </c>
      <c r="G1082" s="22" t="s">
        <v>834</v>
      </c>
      <c r="H1082" s="23" t="s">
        <v>473</v>
      </c>
      <c r="I1082" s="22" t="s">
        <v>97</v>
      </c>
    </row>
    <row r="1083" spans="1:9" ht="93.75">
      <c r="A1083" s="24">
        <v>1077</v>
      </c>
      <c r="B1083" s="84" t="s">
        <v>2990</v>
      </c>
      <c r="C1083" s="56">
        <v>350000</v>
      </c>
      <c r="D1083" s="25">
        <v>11666.66</v>
      </c>
      <c r="E1083" s="25">
        <v>338333.34</v>
      </c>
      <c r="F1083" s="23" t="s">
        <v>2982</v>
      </c>
      <c r="G1083" s="22" t="s">
        <v>834</v>
      </c>
      <c r="H1083" s="23" t="s">
        <v>473</v>
      </c>
      <c r="I1083" s="22" t="s">
        <v>97</v>
      </c>
    </row>
    <row r="1084" spans="1:9" ht="93.75">
      <c r="A1084" s="24">
        <v>1078</v>
      </c>
      <c r="B1084" s="84" t="s">
        <v>3001</v>
      </c>
      <c r="C1084" s="56">
        <v>19300</v>
      </c>
      <c r="D1084" s="25">
        <v>19300</v>
      </c>
      <c r="E1084" s="25">
        <v>0</v>
      </c>
      <c r="F1084" s="23" t="s">
        <v>2982</v>
      </c>
      <c r="G1084" s="22" t="s">
        <v>834</v>
      </c>
      <c r="H1084" s="23" t="s">
        <v>473</v>
      </c>
      <c r="I1084" s="22" t="s">
        <v>97</v>
      </c>
    </row>
    <row r="1085" spans="1:9" ht="93.75">
      <c r="A1085" s="24">
        <v>1079</v>
      </c>
      <c r="B1085" s="84" t="s">
        <v>3002</v>
      </c>
      <c r="C1085" s="56">
        <v>19300</v>
      </c>
      <c r="D1085" s="25">
        <v>19300</v>
      </c>
      <c r="E1085" s="25">
        <v>0</v>
      </c>
      <c r="F1085" s="23" t="s">
        <v>2982</v>
      </c>
      <c r="G1085" s="22" t="s">
        <v>834</v>
      </c>
      <c r="H1085" s="23" t="s">
        <v>473</v>
      </c>
      <c r="I1085" s="22" t="s">
        <v>97</v>
      </c>
    </row>
    <row r="1086" spans="1:9" ht="93.75">
      <c r="A1086" s="24">
        <v>1080</v>
      </c>
      <c r="B1086" s="84" t="s">
        <v>3003</v>
      </c>
      <c r="C1086" s="56">
        <v>19300</v>
      </c>
      <c r="D1086" s="25">
        <v>19300</v>
      </c>
      <c r="E1086" s="25">
        <v>0</v>
      </c>
      <c r="F1086" s="23" t="s">
        <v>2982</v>
      </c>
      <c r="G1086" s="22" t="s">
        <v>834</v>
      </c>
      <c r="H1086" s="23" t="s">
        <v>473</v>
      </c>
      <c r="I1086" s="22" t="s">
        <v>97</v>
      </c>
    </row>
    <row r="1087" spans="1:9" ht="93.75">
      <c r="A1087" s="24">
        <v>1081</v>
      </c>
      <c r="B1087" s="84" t="s">
        <v>3004</v>
      </c>
      <c r="C1087" s="56">
        <v>19300</v>
      </c>
      <c r="D1087" s="25">
        <v>19300</v>
      </c>
      <c r="E1087" s="25">
        <v>0</v>
      </c>
      <c r="F1087" s="23" t="s">
        <v>2982</v>
      </c>
      <c r="G1087" s="22" t="s">
        <v>834</v>
      </c>
      <c r="H1087" s="23" t="s">
        <v>473</v>
      </c>
      <c r="I1087" s="22" t="s">
        <v>97</v>
      </c>
    </row>
    <row r="1088" spans="1:9" ht="93.75">
      <c r="A1088" s="24">
        <v>1082</v>
      </c>
      <c r="B1088" s="84" t="s">
        <v>3005</v>
      </c>
      <c r="C1088" s="56">
        <v>19300</v>
      </c>
      <c r="D1088" s="25">
        <v>19300</v>
      </c>
      <c r="E1088" s="25">
        <v>0</v>
      </c>
      <c r="F1088" s="23" t="s">
        <v>2982</v>
      </c>
      <c r="G1088" s="22" t="s">
        <v>834</v>
      </c>
      <c r="H1088" s="23" t="s">
        <v>473</v>
      </c>
      <c r="I1088" s="22" t="s">
        <v>97</v>
      </c>
    </row>
    <row r="1089" spans="1:9" ht="93.75">
      <c r="A1089" s="24">
        <v>1083</v>
      </c>
      <c r="B1089" s="84" t="s">
        <v>3012</v>
      </c>
      <c r="C1089" s="56">
        <v>8100</v>
      </c>
      <c r="D1089" s="25">
        <v>0</v>
      </c>
      <c r="E1089" s="25">
        <v>8100</v>
      </c>
      <c r="F1089" s="23" t="s">
        <v>2982</v>
      </c>
      <c r="G1089" s="22" t="s">
        <v>834</v>
      </c>
      <c r="H1089" s="23" t="s">
        <v>473</v>
      </c>
      <c r="I1089" s="22" t="s">
        <v>97</v>
      </c>
    </row>
    <row r="1090" spans="1:9" ht="93.75">
      <c r="A1090" s="24">
        <v>1084</v>
      </c>
      <c r="B1090" s="84" t="s">
        <v>3013</v>
      </c>
      <c r="C1090" s="56">
        <v>8100</v>
      </c>
      <c r="D1090" s="25">
        <v>0</v>
      </c>
      <c r="E1090" s="25">
        <v>8100</v>
      </c>
      <c r="F1090" s="23" t="s">
        <v>2982</v>
      </c>
      <c r="G1090" s="22" t="s">
        <v>834</v>
      </c>
      <c r="H1090" s="23" t="s">
        <v>473</v>
      </c>
      <c r="I1090" s="22" t="s">
        <v>97</v>
      </c>
    </row>
    <row r="1091" spans="1:9" ht="93.75">
      <c r="A1091" s="24">
        <v>1085</v>
      </c>
      <c r="B1091" s="84" t="s">
        <v>3014</v>
      </c>
      <c r="C1091" s="56">
        <v>8100</v>
      </c>
      <c r="D1091" s="25">
        <v>0</v>
      </c>
      <c r="E1091" s="25">
        <v>8100</v>
      </c>
      <c r="F1091" s="23" t="s">
        <v>2982</v>
      </c>
      <c r="G1091" s="22" t="s">
        <v>834</v>
      </c>
      <c r="H1091" s="23" t="s">
        <v>473</v>
      </c>
      <c r="I1091" s="22" t="s">
        <v>97</v>
      </c>
    </row>
    <row r="1092" spans="1:9" ht="93.75">
      <c r="A1092" s="24">
        <v>1086</v>
      </c>
      <c r="B1092" s="84" t="s">
        <v>3015</v>
      </c>
      <c r="C1092" s="56">
        <v>2900</v>
      </c>
      <c r="D1092" s="25">
        <v>0</v>
      </c>
      <c r="E1092" s="25">
        <v>2900</v>
      </c>
      <c r="F1092" s="23" t="s">
        <v>2982</v>
      </c>
      <c r="G1092" s="22" t="s">
        <v>834</v>
      </c>
      <c r="H1092" s="23" t="s">
        <v>473</v>
      </c>
      <c r="I1092" s="22" t="s">
        <v>97</v>
      </c>
    </row>
    <row r="1093" spans="1:9" ht="93.75">
      <c r="A1093" s="24">
        <v>1087</v>
      </c>
      <c r="B1093" s="84" t="s">
        <v>3016</v>
      </c>
      <c r="C1093" s="56">
        <v>1890.14</v>
      </c>
      <c r="D1093" s="25">
        <v>0</v>
      </c>
      <c r="E1093" s="25">
        <v>1890.14</v>
      </c>
      <c r="F1093" s="23" t="s">
        <v>2982</v>
      </c>
      <c r="G1093" s="22" t="s">
        <v>834</v>
      </c>
      <c r="H1093" s="23" t="s">
        <v>473</v>
      </c>
      <c r="I1093" s="22" t="s">
        <v>97</v>
      </c>
    </row>
    <row r="1094" spans="1:9" ht="93.75">
      <c r="A1094" s="24">
        <v>1088</v>
      </c>
      <c r="B1094" s="84" t="s">
        <v>3017</v>
      </c>
      <c r="C1094" s="56">
        <v>350</v>
      </c>
      <c r="D1094" s="25">
        <v>0</v>
      </c>
      <c r="E1094" s="25">
        <v>350</v>
      </c>
      <c r="F1094" s="23" t="s">
        <v>2982</v>
      </c>
      <c r="G1094" s="22" t="s">
        <v>834</v>
      </c>
      <c r="H1094" s="23" t="s">
        <v>473</v>
      </c>
      <c r="I1094" s="22" t="s">
        <v>97</v>
      </c>
    </row>
    <row r="1095" spans="1:9" ht="93.75">
      <c r="A1095" s="24">
        <v>1089</v>
      </c>
      <c r="B1095" s="84" t="s">
        <v>668</v>
      </c>
      <c r="C1095" s="56">
        <v>10500</v>
      </c>
      <c r="D1095" s="25">
        <v>0</v>
      </c>
      <c r="E1095" s="25">
        <v>10500</v>
      </c>
      <c r="F1095" s="23" t="s">
        <v>2982</v>
      </c>
      <c r="G1095" s="22" t="s">
        <v>834</v>
      </c>
      <c r="H1095" s="23" t="s">
        <v>473</v>
      </c>
      <c r="I1095" s="22" t="s">
        <v>97</v>
      </c>
    </row>
    <row r="1096" spans="1:9" ht="93.75">
      <c r="A1096" s="24">
        <v>1090</v>
      </c>
      <c r="B1096" s="84" t="s">
        <v>3085</v>
      </c>
      <c r="C1096" s="56">
        <v>14398</v>
      </c>
      <c r="D1096" s="25">
        <v>0</v>
      </c>
      <c r="E1096" s="25">
        <f>SUM(C1096-D1096)</f>
        <v>14398</v>
      </c>
      <c r="F1096" s="23" t="s">
        <v>3086</v>
      </c>
      <c r="G1096" s="22" t="s">
        <v>834</v>
      </c>
      <c r="H1096" s="23" t="s">
        <v>2884</v>
      </c>
      <c r="I1096" s="22" t="s">
        <v>97</v>
      </c>
    </row>
    <row r="1097" spans="1:9" ht="93.75">
      <c r="A1097" s="24">
        <v>1091</v>
      </c>
      <c r="B1097" s="84" t="s">
        <v>3087</v>
      </c>
      <c r="C1097" s="56">
        <v>85000</v>
      </c>
      <c r="D1097" s="25">
        <v>0</v>
      </c>
      <c r="E1097" s="25">
        <f aca="true" t="shared" si="0" ref="E1097:E1122">SUM(C1097-D1097)</f>
        <v>85000</v>
      </c>
      <c r="F1097" s="23" t="s">
        <v>3088</v>
      </c>
      <c r="G1097" s="22" t="s">
        <v>834</v>
      </c>
      <c r="H1097" s="23" t="s">
        <v>2884</v>
      </c>
      <c r="I1097" s="22" t="s">
        <v>97</v>
      </c>
    </row>
    <row r="1098" spans="1:9" ht="93.75">
      <c r="A1098" s="24">
        <v>1092</v>
      </c>
      <c r="B1098" s="84" t="s">
        <v>3089</v>
      </c>
      <c r="C1098" s="56">
        <v>41400</v>
      </c>
      <c r="D1098" s="25">
        <v>0</v>
      </c>
      <c r="E1098" s="25">
        <f t="shared" si="0"/>
        <v>41400</v>
      </c>
      <c r="F1098" s="23" t="s">
        <v>3088</v>
      </c>
      <c r="G1098" s="22" t="s">
        <v>834</v>
      </c>
      <c r="H1098" s="23" t="s">
        <v>2884</v>
      </c>
      <c r="I1098" s="22" t="s">
        <v>97</v>
      </c>
    </row>
    <row r="1099" spans="1:9" ht="93.75">
      <c r="A1099" s="24">
        <v>1093</v>
      </c>
      <c r="B1099" s="84" t="s">
        <v>3090</v>
      </c>
      <c r="C1099" s="56">
        <v>1223666.67</v>
      </c>
      <c r="D1099" s="25">
        <v>33990.74</v>
      </c>
      <c r="E1099" s="25">
        <f t="shared" si="0"/>
        <v>1189675.93</v>
      </c>
      <c r="F1099" s="23" t="s">
        <v>3091</v>
      </c>
      <c r="G1099" s="22" t="s">
        <v>834</v>
      </c>
      <c r="H1099" s="23" t="s">
        <v>473</v>
      </c>
      <c r="I1099" s="22" t="s">
        <v>97</v>
      </c>
    </row>
    <row r="1100" spans="1:9" ht="93.75">
      <c r="A1100" s="24">
        <v>1094</v>
      </c>
      <c r="B1100" s="84" t="s">
        <v>3092</v>
      </c>
      <c r="C1100" s="118" t="s">
        <v>3093</v>
      </c>
      <c r="D1100" s="25">
        <v>2158.93</v>
      </c>
      <c r="E1100" s="25">
        <v>179191.07</v>
      </c>
      <c r="F1100" s="23" t="s">
        <v>3091</v>
      </c>
      <c r="G1100" s="22" t="s">
        <v>834</v>
      </c>
      <c r="H1100" s="23" t="s">
        <v>473</v>
      </c>
      <c r="I1100" s="22" t="s">
        <v>97</v>
      </c>
    </row>
    <row r="1101" spans="1:9" ht="261.75" customHeight="1">
      <c r="A1101" s="24">
        <v>1095</v>
      </c>
      <c r="B1101" s="84" t="s">
        <v>3094</v>
      </c>
      <c r="C1101" s="56">
        <v>359400</v>
      </c>
      <c r="D1101" s="25">
        <v>0</v>
      </c>
      <c r="E1101" s="25">
        <f t="shared" si="0"/>
        <v>359400</v>
      </c>
      <c r="F1101" s="23" t="s">
        <v>3091</v>
      </c>
      <c r="G1101" s="22" t="s">
        <v>834</v>
      </c>
      <c r="H1101" s="23" t="s">
        <v>473</v>
      </c>
      <c r="I1101" s="22" t="s">
        <v>97</v>
      </c>
    </row>
    <row r="1102" spans="1:9" ht="93.75">
      <c r="A1102" s="24">
        <v>1096</v>
      </c>
      <c r="B1102" s="84" t="s">
        <v>3159</v>
      </c>
      <c r="C1102" s="56">
        <v>261424.65</v>
      </c>
      <c r="D1102" s="25">
        <v>0</v>
      </c>
      <c r="E1102" s="25">
        <f t="shared" si="0"/>
        <v>261424.65</v>
      </c>
      <c r="F1102" s="23" t="s">
        <v>3152</v>
      </c>
      <c r="G1102" s="22" t="s">
        <v>834</v>
      </c>
      <c r="H1102" s="23" t="s">
        <v>2884</v>
      </c>
      <c r="I1102" s="22" t="s">
        <v>97</v>
      </c>
    </row>
    <row r="1103" spans="1:9" ht="93.75">
      <c r="A1103" s="24">
        <v>1097</v>
      </c>
      <c r="B1103" s="84" t="s">
        <v>3153</v>
      </c>
      <c r="C1103" s="56">
        <v>46500</v>
      </c>
      <c r="D1103" s="25">
        <v>0</v>
      </c>
      <c r="E1103" s="25">
        <f t="shared" si="0"/>
        <v>46500</v>
      </c>
      <c r="F1103" s="23" t="s">
        <v>3152</v>
      </c>
      <c r="G1103" s="22" t="s">
        <v>834</v>
      </c>
      <c r="H1103" s="23" t="s">
        <v>2884</v>
      </c>
      <c r="I1103" s="22" t="s">
        <v>97</v>
      </c>
    </row>
    <row r="1104" spans="1:9" ht="93.75">
      <c r="A1104" s="24">
        <v>1098</v>
      </c>
      <c r="B1104" s="84" t="s">
        <v>3154</v>
      </c>
      <c r="C1104" s="56">
        <v>36500</v>
      </c>
      <c r="D1104" s="25">
        <v>0</v>
      </c>
      <c r="E1104" s="25">
        <f t="shared" si="0"/>
        <v>36500</v>
      </c>
      <c r="F1104" s="23" t="s">
        <v>3152</v>
      </c>
      <c r="G1104" s="22" t="s">
        <v>834</v>
      </c>
      <c r="H1104" s="23" t="s">
        <v>2884</v>
      </c>
      <c r="I1104" s="22" t="s">
        <v>97</v>
      </c>
    </row>
    <row r="1105" spans="1:9" ht="93.75">
      <c r="A1105" s="24">
        <v>1099</v>
      </c>
      <c r="B1105" s="84" t="s">
        <v>3155</v>
      </c>
      <c r="C1105" s="56">
        <v>35500</v>
      </c>
      <c r="D1105" s="25">
        <v>0</v>
      </c>
      <c r="E1105" s="25">
        <f t="shared" si="0"/>
        <v>35500</v>
      </c>
      <c r="F1105" s="23" t="s">
        <v>3152</v>
      </c>
      <c r="G1105" s="22" t="s">
        <v>834</v>
      </c>
      <c r="H1105" s="23" t="s">
        <v>2884</v>
      </c>
      <c r="I1105" s="22" t="s">
        <v>97</v>
      </c>
    </row>
    <row r="1106" spans="1:9" ht="93.75">
      <c r="A1106" s="24">
        <v>1100</v>
      </c>
      <c r="B1106" s="84" t="s">
        <v>3156</v>
      </c>
      <c r="C1106" s="56">
        <v>19000</v>
      </c>
      <c r="D1106" s="25">
        <v>0</v>
      </c>
      <c r="E1106" s="25">
        <f t="shared" si="0"/>
        <v>19000</v>
      </c>
      <c r="F1106" s="23" t="s">
        <v>3152</v>
      </c>
      <c r="G1106" s="22" t="s">
        <v>834</v>
      </c>
      <c r="H1106" s="23" t="s">
        <v>2884</v>
      </c>
      <c r="I1106" s="22" t="s">
        <v>97</v>
      </c>
    </row>
    <row r="1107" spans="1:9" ht="93.75">
      <c r="A1107" s="24">
        <v>1101</v>
      </c>
      <c r="B1107" s="84" t="s">
        <v>3157</v>
      </c>
      <c r="C1107" s="56">
        <v>48750</v>
      </c>
      <c r="D1107" s="25">
        <v>0</v>
      </c>
      <c r="E1107" s="25">
        <f t="shared" si="0"/>
        <v>48750</v>
      </c>
      <c r="F1107" s="23" t="s">
        <v>3152</v>
      </c>
      <c r="G1107" s="22" t="s">
        <v>834</v>
      </c>
      <c r="H1107" s="23" t="s">
        <v>2884</v>
      </c>
      <c r="I1107" s="22" t="s">
        <v>97</v>
      </c>
    </row>
    <row r="1108" spans="1:9" ht="93.75">
      <c r="A1108" s="24">
        <v>1102</v>
      </c>
      <c r="B1108" s="84" t="s">
        <v>3158</v>
      </c>
      <c r="C1108" s="56">
        <v>25000</v>
      </c>
      <c r="D1108" s="25">
        <v>0</v>
      </c>
      <c r="E1108" s="25">
        <f t="shared" si="0"/>
        <v>25000</v>
      </c>
      <c r="F1108" s="23" t="s">
        <v>3152</v>
      </c>
      <c r="G1108" s="22" t="s">
        <v>834</v>
      </c>
      <c r="H1108" s="23" t="s">
        <v>2884</v>
      </c>
      <c r="I1108" s="22" t="s">
        <v>97</v>
      </c>
    </row>
    <row r="1109" spans="1:9" ht="93.75">
      <c r="A1109" s="24">
        <v>1103</v>
      </c>
      <c r="B1109" s="84" t="s">
        <v>3160</v>
      </c>
      <c r="C1109" s="56">
        <v>1508161.24</v>
      </c>
      <c r="D1109" s="25">
        <v>0</v>
      </c>
      <c r="E1109" s="25">
        <f t="shared" si="0"/>
        <v>1508161.24</v>
      </c>
      <c r="F1109" s="23" t="s">
        <v>3152</v>
      </c>
      <c r="G1109" s="22" t="s">
        <v>834</v>
      </c>
      <c r="H1109" s="23" t="s">
        <v>2884</v>
      </c>
      <c r="I1109" s="22" t="s">
        <v>97</v>
      </c>
    </row>
    <row r="1110" spans="1:9" ht="93.75">
      <c r="A1110" s="24">
        <v>1104</v>
      </c>
      <c r="B1110" s="84" t="s">
        <v>3161</v>
      </c>
      <c r="C1110" s="56">
        <v>120241.68</v>
      </c>
      <c r="D1110" s="25">
        <v>0</v>
      </c>
      <c r="E1110" s="25">
        <f t="shared" si="0"/>
        <v>120241.68</v>
      </c>
      <c r="F1110" s="23" t="s">
        <v>3152</v>
      </c>
      <c r="G1110" s="22" t="s">
        <v>834</v>
      </c>
      <c r="H1110" s="23" t="s">
        <v>2884</v>
      </c>
      <c r="I1110" s="22" t="s">
        <v>97</v>
      </c>
    </row>
    <row r="1111" spans="1:9" ht="131.25">
      <c r="A1111" s="24">
        <v>1105</v>
      </c>
      <c r="B1111" s="84" t="s">
        <v>3162</v>
      </c>
      <c r="C1111" s="56">
        <v>120000</v>
      </c>
      <c r="D1111" s="25">
        <v>0</v>
      </c>
      <c r="E1111" s="25">
        <f t="shared" si="0"/>
        <v>120000</v>
      </c>
      <c r="F1111" s="23" t="s">
        <v>3152</v>
      </c>
      <c r="G1111" s="22" t="s">
        <v>834</v>
      </c>
      <c r="H1111" s="23" t="s">
        <v>2884</v>
      </c>
      <c r="I1111" s="22" t="s">
        <v>97</v>
      </c>
    </row>
    <row r="1112" spans="1:9" ht="93.75">
      <c r="A1112" s="24">
        <v>1106</v>
      </c>
      <c r="B1112" s="84" t="s">
        <v>3163</v>
      </c>
      <c r="C1112" s="56">
        <v>923495</v>
      </c>
      <c r="D1112" s="25">
        <v>0</v>
      </c>
      <c r="E1112" s="25">
        <f t="shared" si="0"/>
        <v>923495</v>
      </c>
      <c r="F1112" s="23" t="s">
        <v>3152</v>
      </c>
      <c r="G1112" s="22" t="s">
        <v>834</v>
      </c>
      <c r="H1112" s="23" t="s">
        <v>2884</v>
      </c>
      <c r="I1112" s="22" t="s">
        <v>97</v>
      </c>
    </row>
    <row r="1113" spans="1:9" ht="93.75">
      <c r="A1113" s="24">
        <v>1107</v>
      </c>
      <c r="B1113" s="84" t="s">
        <v>3164</v>
      </c>
      <c r="C1113" s="56">
        <v>2154296.22</v>
      </c>
      <c r="D1113" s="25">
        <v>0</v>
      </c>
      <c r="E1113" s="25">
        <f t="shared" si="0"/>
        <v>2154296.22</v>
      </c>
      <c r="F1113" s="23" t="s">
        <v>3152</v>
      </c>
      <c r="G1113" s="22" t="s">
        <v>834</v>
      </c>
      <c r="H1113" s="23" t="s">
        <v>2884</v>
      </c>
      <c r="I1113" s="22" t="s">
        <v>97</v>
      </c>
    </row>
    <row r="1114" spans="1:9" ht="93.75">
      <c r="A1114" s="24">
        <v>1108</v>
      </c>
      <c r="B1114" s="84" t="s">
        <v>3166</v>
      </c>
      <c r="C1114" s="56">
        <v>13920</v>
      </c>
      <c r="D1114" s="25">
        <v>0</v>
      </c>
      <c r="E1114" s="25">
        <f t="shared" si="0"/>
        <v>13920</v>
      </c>
      <c r="F1114" s="23" t="s">
        <v>3165</v>
      </c>
      <c r="G1114" s="22" t="s">
        <v>834</v>
      </c>
      <c r="H1114" s="23" t="s">
        <v>2884</v>
      </c>
      <c r="I1114" s="22" t="s">
        <v>97</v>
      </c>
    </row>
    <row r="1115" spans="1:9" ht="93.75">
      <c r="A1115" s="24">
        <v>1109</v>
      </c>
      <c r="B1115" s="84" t="s">
        <v>3167</v>
      </c>
      <c r="C1115" s="56">
        <v>10200</v>
      </c>
      <c r="D1115" s="25">
        <v>0</v>
      </c>
      <c r="E1115" s="25">
        <f t="shared" si="0"/>
        <v>10200</v>
      </c>
      <c r="F1115" s="23" t="s">
        <v>3165</v>
      </c>
      <c r="G1115" s="22" t="s">
        <v>834</v>
      </c>
      <c r="H1115" s="23" t="s">
        <v>2884</v>
      </c>
      <c r="I1115" s="22" t="s">
        <v>97</v>
      </c>
    </row>
    <row r="1116" spans="1:9" ht="93.75">
      <c r="A1116" s="24">
        <v>1110</v>
      </c>
      <c r="B1116" s="84" t="s">
        <v>3168</v>
      </c>
      <c r="C1116" s="56">
        <v>3480</v>
      </c>
      <c r="D1116" s="25">
        <v>0</v>
      </c>
      <c r="E1116" s="25">
        <f t="shared" si="0"/>
        <v>3480</v>
      </c>
      <c r="F1116" s="23" t="s">
        <v>3165</v>
      </c>
      <c r="G1116" s="22" t="s">
        <v>834</v>
      </c>
      <c r="H1116" s="23" t="s">
        <v>2884</v>
      </c>
      <c r="I1116" s="22" t="s">
        <v>97</v>
      </c>
    </row>
    <row r="1117" spans="1:9" ht="93.75">
      <c r="A1117" s="24">
        <v>1111</v>
      </c>
      <c r="B1117" s="84" t="s">
        <v>3169</v>
      </c>
      <c r="C1117" s="56">
        <v>28000</v>
      </c>
      <c r="D1117" s="25">
        <v>0</v>
      </c>
      <c r="E1117" s="25">
        <f t="shared" si="0"/>
        <v>28000</v>
      </c>
      <c r="F1117" s="23" t="s">
        <v>3165</v>
      </c>
      <c r="G1117" s="22" t="s">
        <v>834</v>
      </c>
      <c r="H1117" s="23" t="s">
        <v>2884</v>
      </c>
      <c r="I1117" s="22" t="s">
        <v>97</v>
      </c>
    </row>
    <row r="1118" spans="1:9" ht="93.75">
      <c r="A1118" s="24">
        <v>1112</v>
      </c>
      <c r="B1118" s="84" t="s">
        <v>3170</v>
      </c>
      <c r="C1118" s="56">
        <v>185000</v>
      </c>
      <c r="D1118" s="25">
        <v>0</v>
      </c>
      <c r="E1118" s="25">
        <f t="shared" si="0"/>
        <v>185000</v>
      </c>
      <c r="F1118" s="23" t="s">
        <v>3165</v>
      </c>
      <c r="G1118" s="22" t="s">
        <v>834</v>
      </c>
      <c r="H1118" s="23" t="s">
        <v>2884</v>
      </c>
      <c r="I1118" s="22" t="s">
        <v>97</v>
      </c>
    </row>
    <row r="1119" spans="1:9" ht="93.75">
      <c r="A1119" s="24">
        <v>1113</v>
      </c>
      <c r="B1119" s="84" t="s">
        <v>3171</v>
      </c>
      <c r="C1119" s="56">
        <v>97000</v>
      </c>
      <c r="D1119" s="25">
        <v>0</v>
      </c>
      <c r="E1119" s="25">
        <f t="shared" si="0"/>
        <v>97000</v>
      </c>
      <c r="F1119" s="23" t="s">
        <v>3165</v>
      </c>
      <c r="G1119" s="22" t="s">
        <v>834</v>
      </c>
      <c r="H1119" s="23" t="s">
        <v>2884</v>
      </c>
      <c r="I1119" s="22" t="s">
        <v>97</v>
      </c>
    </row>
    <row r="1120" spans="1:9" ht="93.75">
      <c r="A1120" s="24">
        <v>1114</v>
      </c>
      <c r="B1120" s="84" t="s">
        <v>3172</v>
      </c>
      <c r="C1120" s="56">
        <v>313000</v>
      </c>
      <c r="D1120" s="25">
        <v>0</v>
      </c>
      <c r="E1120" s="25">
        <f t="shared" si="0"/>
        <v>313000</v>
      </c>
      <c r="F1120" s="23" t="s">
        <v>3165</v>
      </c>
      <c r="G1120" s="22" t="s">
        <v>834</v>
      </c>
      <c r="H1120" s="23" t="s">
        <v>2884</v>
      </c>
      <c r="I1120" s="22" t="s">
        <v>97</v>
      </c>
    </row>
    <row r="1121" spans="1:9" ht="18.75">
      <c r="A1121" s="24"/>
      <c r="B1121" s="84"/>
      <c r="C1121" s="56"/>
      <c r="D1121" s="25"/>
      <c r="E1121" s="25"/>
      <c r="F1121" s="23"/>
      <c r="G1121" s="22"/>
      <c r="H1121" s="23"/>
      <c r="I1121" s="22"/>
    </row>
    <row r="1122" spans="1:9" ht="18.75">
      <c r="A1122" s="24"/>
      <c r="B1122" s="84"/>
      <c r="C1122" s="56"/>
      <c r="D1122" s="25"/>
      <c r="E1122" s="25">
        <f t="shared" si="0"/>
        <v>0</v>
      </c>
      <c r="F1122" s="23"/>
      <c r="G1122" s="22"/>
      <c r="H1122" s="23"/>
      <c r="I1122" s="22"/>
    </row>
    <row r="1123" spans="1:9" ht="18.75">
      <c r="A1123" s="24"/>
      <c r="B1123" s="23" t="s">
        <v>795</v>
      </c>
      <c r="C1123" s="56">
        <f>SUM(C7:C1120)</f>
        <v>105058881.13999999</v>
      </c>
      <c r="D1123" s="56">
        <f>SUM(D7:D1120)</f>
        <v>33994704.109999955</v>
      </c>
      <c r="E1123" s="56">
        <f>SUM(E7:E1120)</f>
        <v>70977008.02999997</v>
      </c>
      <c r="F1123" s="23"/>
      <c r="G1123" s="22"/>
      <c r="H1123" s="23"/>
      <c r="I1123" s="22"/>
    </row>
    <row r="1148" ht="18.75">
      <c r="F1148" s="9"/>
    </row>
  </sheetData>
  <sheetProtection/>
  <autoFilter ref="A5:J844"/>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АхмероваОГ</cp:lastModifiedBy>
  <cp:lastPrinted>2022-07-06T05:50:36Z</cp:lastPrinted>
  <dcterms:created xsi:type="dcterms:W3CDTF">1996-10-08T23:32:33Z</dcterms:created>
  <dcterms:modified xsi:type="dcterms:W3CDTF">2023-07-31T11:23:52Z</dcterms:modified>
  <cp:category/>
  <cp:version/>
  <cp:contentType/>
  <cp:contentStatus/>
</cp:coreProperties>
</file>